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</sheets>
  <calcPr calcId="145621"/>
</workbook>
</file>

<file path=xl/calcChain.xml><?xml version="1.0" encoding="utf-8"?>
<calcChain xmlns="http://schemas.openxmlformats.org/spreadsheetml/2006/main">
  <c r="AC40" i="2" l="1"/>
  <c r="AC20" i="2" l="1"/>
  <c r="AC55" i="2" l="1"/>
  <c r="AC35" i="2" l="1"/>
  <c r="G121" i="2" l="1"/>
  <c r="S121" i="2"/>
  <c r="AC121" i="2"/>
  <c r="AC49" i="2" l="1"/>
  <c r="AC127" i="2"/>
  <c r="AC128" i="2" l="1"/>
  <c r="S127" i="2" l="1"/>
  <c r="I195" i="2" l="1"/>
  <c r="I189" i="2"/>
  <c r="I185" i="2"/>
  <c r="I182" i="2"/>
  <c r="I175" i="2"/>
  <c r="E168" i="2"/>
  <c r="E167" i="2"/>
  <c r="E163" i="2"/>
  <c r="E162" i="2"/>
  <c r="E160" i="2"/>
  <c r="E159" i="2"/>
  <c r="E156" i="2"/>
  <c r="E155" i="2"/>
  <c r="I149" i="2"/>
  <c r="E144" i="2"/>
  <c r="E143" i="2"/>
  <c r="S55" i="2"/>
  <c r="S49" i="2"/>
  <c r="S35" i="2"/>
  <c r="S20" i="2"/>
  <c r="I196" i="2" l="1"/>
  <c r="S128" i="2"/>
  <c r="G55" i="2" l="1"/>
  <c r="G49" i="2" l="1"/>
  <c r="G35" i="2"/>
  <c r="G20" i="2"/>
  <c r="G128" i="2" l="1"/>
</calcChain>
</file>

<file path=xl/sharedStrings.xml><?xml version="1.0" encoding="utf-8"?>
<sst xmlns="http://schemas.openxmlformats.org/spreadsheetml/2006/main" count="512" uniqueCount="239">
  <si>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</si>
  <si>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</si>
  <si>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</si>
  <si>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</si>
  <si>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</si>
  <si>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</si>
  <si>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</si>
  <si>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</si>
  <si>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</si>
  <si>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</si>
  <si>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</si>
  <si>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</si>
  <si>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</si>
  <si>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</si>
  <si>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</si>
  <si>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</si>
  <si>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</si>
  <si>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</si>
  <si>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</si>
  <si>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</si>
  <si>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</si>
  <si>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</si>
  <si>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</si>
  <si>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</si>
  <si>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</si>
  <si>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</si>
  <si>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</si>
  <si>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</si>
  <si>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</si>
  <si>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</si>
  <si>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</si>
  <si>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</si>
  <si>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</si>
  <si>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</si>
  <si>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</si>
  <si>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</si>
  <si>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</si>
  <si>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</si>
  <si>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</si>
  <si>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</si>
  <si>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</si>
  <si>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</si>
  <si>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</si>
  <si>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</si>
  <si>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</si>
  <si>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</si>
  <si>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</si>
  <si>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</si>
  <si>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</si>
  <si>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</si>
  <si>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</si>
  <si>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</si>
  <si>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(in centralizator cu iulie)</t>
  </si>
  <si>
    <t>963/31.05.2019</t>
  </si>
  <si>
    <t>1675/31.05.2019</t>
  </si>
  <si>
    <t>271/31.05.2019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</si>
  <si>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</si>
  <si>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</si>
  <si>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</si>
  <si>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</si>
  <si>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</si>
  <si>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</si>
  <si>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</si>
  <si>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</si>
  <si>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</si>
  <si>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</si>
  <si>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</si>
  <si>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</si>
  <si>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</si>
  <si>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</si>
  <si>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</si>
  <si>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</si>
  <si>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</si>
  <si>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</si>
  <si>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</si>
  <si>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</si>
  <si>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</si>
  <si>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</si>
  <si>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</si>
  <si>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</si>
  <si>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</si>
  <si>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</si>
  <si>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</si>
  <si>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</si>
  <si>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</si>
  <si>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</si>
  <si>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</si>
  <si>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</si>
  <si>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</si>
  <si>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</si>
  <si>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</si>
  <si>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</si>
  <si>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</si>
  <si>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</si>
  <si>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</si>
  <si>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</si>
  <si>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</si>
  <si>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</si>
  <si>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</si>
  <si>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</si>
  <si>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</si>
  <si>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</si>
  <si>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</si>
  <si>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</si>
  <si>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</si>
  <si>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</si>
  <si>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</si>
  <si>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</si>
  <si>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</si>
  <si>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</si>
  <si>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</si>
  <si>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</si>
  <si>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</si>
  <si>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</si>
  <si>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</si>
  <si>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</si>
  <si>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</si>
  <si>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</si>
  <si>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</si>
  <si>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</si>
  <si>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</si>
  <si>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GENTIANA SRL</t>
  </si>
  <si>
    <t>LUANA FARM</t>
  </si>
  <si>
    <t>215/10.01.2020</t>
  </si>
  <si>
    <t>PHARMA S A</t>
  </si>
  <si>
    <t>SC SILVER WOLF</t>
  </si>
  <si>
    <t>TOTAL PHARMA</t>
  </si>
  <si>
    <t xml:space="preserve">Unice </t>
  </si>
  <si>
    <t>EPHEDRA FARM</t>
  </si>
  <si>
    <t>MAI 2020</t>
  </si>
  <si>
    <t>200/20.04.2020</t>
  </si>
  <si>
    <t>4234/14.05.2020</t>
  </si>
  <si>
    <t>9610/27.04.2020</t>
  </si>
  <si>
    <t>3957/05.05.2020</t>
  </si>
  <si>
    <t>45479/27.04.2020</t>
  </si>
  <si>
    <t>4497/21.05.2020</t>
  </si>
  <si>
    <t>LUMILEVA FARM</t>
  </si>
  <si>
    <t>9611/26.05.2020</t>
  </si>
  <si>
    <t>4613/26.05.2020</t>
  </si>
  <si>
    <t>IUNIE 2020</t>
  </si>
  <si>
    <t>45503/07.05.2020</t>
  </si>
  <si>
    <t>4971/05.06.2020</t>
  </si>
  <si>
    <t>GE HOR 15/31.03.2020</t>
  </si>
  <si>
    <t>LUM  279/31.03.2020</t>
  </si>
  <si>
    <t>9613/21.05.2020</t>
  </si>
  <si>
    <t>4614/26.05.2020</t>
  </si>
  <si>
    <t>EPHD 7857/31.03.2020</t>
  </si>
  <si>
    <t>GE EN 14/31.03.2020</t>
  </si>
  <si>
    <t>GE GEN 12/31.03.2020</t>
  </si>
  <si>
    <t>GENTIANA  17/31.03.2020</t>
  </si>
  <si>
    <t>45502/07.05.2020</t>
  </si>
  <si>
    <t>R 567/31.03.2020</t>
  </si>
  <si>
    <t>B 1796/31.03.2020</t>
  </si>
  <si>
    <t>B  301/31.03.2020</t>
  </si>
  <si>
    <t>B 170/31.03.2020</t>
  </si>
  <si>
    <t>MILEFOLIA</t>
  </si>
  <si>
    <t>1/06.05.2020</t>
  </si>
  <si>
    <t>MYL 67/31.03.2020</t>
  </si>
  <si>
    <t>4247/14.05.2020</t>
  </si>
  <si>
    <t>LUMILEVA SRL</t>
  </si>
  <si>
    <t>3618/21.05.2020</t>
  </si>
  <si>
    <t xml:space="preserve">LUM 177/31.03.2020 </t>
  </si>
  <si>
    <t>4937/04.06.2020</t>
  </si>
  <si>
    <t>LUA 522/31.03.2020</t>
  </si>
  <si>
    <t>APRILIE 2020</t>
  </si>
  <si>
    <t>SARALEX</t>
  </si>
  <si>
    <t>216/13.04.2020</t>
  </si>
  <si>
    <t>3513/15.04.2020</t>
  </si>
  <si>
    <t>SRX 0001158/31.03.2020</t>
  </si>
  <si>
    <t>APOSTOL</t>
  </si>
  <si>
    <t>228//22.04.2020</t>
  </si>
  <si>
    <t>MM 21/31.03.2020</t>
  </si>
  <si>
    <t>3753/28.04.2020</t>
  </si>
  <si>
    <t>GENTIANA  SRL</t>
  </si>
  <si>
    <t>237/27.04.2020</t>
  </si>
  <si>
    <t>GE HOR 0015/31.03.2020</t>
  </si>
  <si>
    <t>3831/28.04.2020</t>
  </si>
  <si>
    <t>SALIX</t>
  </si>
  <si>
    <t>242/28.04.2020</t>
  </si>
  <si>
    <t>3819/29.04.2020</t>
  </si>
  <si>
    <t>MMSAL 462/31.03.2020</t>
  </si>
  <si>
    <t>240/28.04.2020</t>
  </si>
  <si>
    <t>3826/29.04.2020</t>
  </si>
  <si>
    <t>CLT 14/31.03.2020</t>
  </si>
  <si>
    <t>COAS 12/31.03.2020</t>
  </si>
  <si>
    <t>SACA11/31.03.2020</t>
  </si>
  <si>
    <t xml:space="preserve">BIOREX </t>
  </si>
  <si>
    <t>236/27.04.2020</t>
  </si>
  <si>
    <t>BM40097/31.03.2020</t>
  </si>
  <si>
    <t>3937/05.05.2020</t>
  </si>
  <si>
    <t>273/29.04.2020</t>
  </si>
  <si>
    <t>FSOM1014/31.03.2020</t>
  </si>
  <si>
    <t>4037/05.05.2020</t>
  </si>
  <si>
    <t>FSOM 2011/31.03.2020</t>
  </si>
  <si>
    <t>FSOM 4012/31.03.2020</t>
  </si>
  <si>
    <t>FSOM 3016/31.03.2020</t>
  </si>
  <si>
    <t>FSOM 5013/31.03.2020</t>
  </si>
  <si>
    <t>FSOM 6014/31.03.2020</t>
  </si>
  <si>
    <t>JASMINUM FARM</t>
  </si>
  <si>
    <t>291/12.05.2020</t>
  </si>
  <si>
    <t>4172/12.05.2020</t>
  </si>
  <si>
    <t>JSM 1255/31.03.2020</t>
  </si>
  <si>
    <t>ANDISIMA</t>
  </si>
  <si>
    <t>288/11.05.2020</t>
  </si>
  <si>
    <t>AND233/31.03.2020</t>
  </si>
  <si>
    <t>4473/20.05.2020</t>
  </si>
  <si>
    <t>AND 549/31.03.2020</t>
  </si>
  <si>
    <t>AND 22/31.03.2020</t>
  </si>
  <si>
    <t>292/12.05.2020</t>
  </si>
  <si>
    <t>4474/20.05.2020</t>
  </si>
  <si>
    <t>ANI 435/31.03.2020</t>
  </si>
  <si>
    <t>IEUD 2015/31.03.2020</t>
  </si>
  <si>
    <t>289/11.05.2020</t>
  </si>
  <si>
    <t>4506/22.05.2020</t>
  </si>
  <si>
    <t>LUM 609/31.03.2020</t>
  </si>
  <si>
    <t>HERACLEUM  SRL</t>
  </si>
  <si>
    <t>307/21.05.2020</t>
  </si>
  <si>
    <t>4629/27.05.2020</t>
  </si>
  <si>
    <t>HERMM 196/31.03.2020</t>
  </si>
  <si>
    <t>304/18.05.2020</t>
  </si>
  <si>
    <t>4632/27.05.2020</t>
  </si>
  <si>
    <t>ASKLEPIOS SRL</t>
  </si>
  <si>
    <t>319/27.05.2020</t>
  </si>
  <si>
    <t>MMACA56/31.03.2020</t>
  </si>
  <si>
    <t>4699/28.05.2020</t>
  </si>
  <si>
    <t>ELODEA</t>
  </si>
  <si>
    <t>315/25.05.2020</t>
  </si>
  <si>
    <t>5270/16.06.2020</t>
  </si>
  <si>
    <t>MMELOB 25/31.03.2020</t>
  </si>
  <si>
    <t>368/25.06.2020</t>
  </si>
  <si>
    <t>CRISR 2503/31.03.2020</t>
  </si>
  <si>
    <t>5738/30.06.2020</t>
  </si>
  <si>
    <t>CRISP/2205/31.03.2020</t>
  </si>
  <si>
    <t>CRISM 3115/31.03.2020</t>
  </si>
  <si>
    <t>IULIE 2020   5918/03.07.2020</t>
  </si>
  <si>
    <t>3/01.07.2020</t>
  </si>
  <si>
    <t>CRISBV 1206/31.03.2020</t>
  </si>
  <si>
    <t>CRISV 1613/31.03.2020</t>
  </si>
  <si>
    <t>PLATI  CESIUNI    14     iulie  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</si>
</sst>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8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45" xfId="0" applyBorder="1"/>
    <xf numFmtId="0" fontId="0" fillId="0" borderId="12" xfId="0" applyBorder="1"/>
    <xf numFmtId="49" fontId="0" fillId="0" borderId="13" xfId="0" applyNumberFormat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8" xfId="0" applyBorder="1"/>
    <xf numFmtId="4" fontId="0" fillId="0" borderId="30" xfId="0" applyNumberFormat="1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1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4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5" xfId="0" applyNumberFormat="1" applyBorder="1"/>
    <xf numFmtId="4" fontId="0" fillId="0" borderId="55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26" xfId="0" applyNumberFormat="1" applyFont="1" applyBorder="1"/>
    <xf numFmtId="4" fontId="6" fillId="0" borderId="32" xfId="0" applyNumberFormat="1" applyFont="1" applyBorder="1"/>
    <xf numFmtId="4" fontId="3" fillId="0" borderId="48" xfId="0" applyNumberFormat="1" applyFont="1" applyBorder="1"/>
    <xf numFmtId="1" fontId="5" fillId="0" borderId="5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5" fillId="0" borderId="56" xfId="0" applyNumberFormat="1" applyFont="1" applyBorder="1" applyAlignment="1">
      <alignment horizontal="right" vertical="center"/>
    </xf>
    <xf numFmtId="14" fontId="3" fillId="0" borderId="47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0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7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horizontal="right" vertical="top"/>
    </xf>
    <xf numFmtId="4" fontId="0" fillId="0" borderId="38" xfId="0" applyNumberFormat="1" applyBorder="1" applyAlignment="1">
      <alignment vertical="top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14" fontId="0" fillId="0" borderId="36" xfId="0" applyNumberFormat="1" applyBorder="1" applyAlignment="1">
      <alignment wrapText="1"/>
    </xf>
    <xf numFmtId="4" fontId="0" fillId="0" borderId="57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2" fillId="0" borderId="0" xfId="1" applyFont="1" applyBorder="1" applyAlignment="1">
      <alignment horizontal="center"/>
    </xf>
    <xf numFmtId="0" fontId="0" fillId="0" borderId="3" xfId="0" applyFill="1" applyBorder="1" applyAlignment="1">
      <alignment vertical="top"/>
    </xf>
    <xf numFmtId="0" fontId="8" fillId="0" borderId="37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12" xfId="0" applyBorder="1" applyAlignment="1"/>
    <xf numFmtId="0" fontId="0" fillId="0" borderId="9" xfId="0" applyBorder="1" applyAlignment="1"/>
    <xf numFmtId="0" fontId="8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6" fillId="0" borderId="53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8" fillId="0" borderId="3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49" fontId="0" fillId="0" borderId="51" xfId="0" applyNumberFormat="1" applyFill="1" applyBorder="1"/>
    <xf numFmtId="0" fontId="8" fillId="0" borderId="25" xfId="0" applyFont="1" applyBorder="1" applyAlignment="1">
      <alignment vertical="top"/>
    </xf>
    <xf numFmtId="0" fontId="0" fillId="0" borderId="25" xfId="0" applyBorder="1"/>
    <xf numFmtId="0" fontId="8" fillId="0" borderId="53" xfId="0" applyFont="1" applyBorder="1" applyAlignment="1">
      <alignment vertical="top"/>
    </xf>
    <xf numFmtId="0" fontId="0" fillId="0" borderId="53" xfId="0" applyBorder="1"/>
    <xf numFmtId="4" fontId="0" fillId="0" borderId="20" xfId="0" applyNumberFormat="1" applyBorder="1"/>
    <xf numFmtId="4" fontId="0" fillId="0" borderId="0" xfId="0" applyNumberFormat="1" applyFill="1" applyBorder="1"/>
    <xf numFmtId="4" fontId="0" fillId="0" borderId="13" xfId="0" applyNumberFormat="1" applyFill="1" applyBorder="1"/>
    <xf numFmtId="0" fontId="0" fillId="0" borderId="43" xfId="0" applyBorder="1"/>
    <xf numFmtId="4" fontId="0" fillId="0" borderId="45" xfId="0" applyNumberFormat="1" applyBorder="1"/>
    <xf numFmtId="0" fontId="0" fillId="0" borderId="35" xfId="0" applyBorder="1"/>
    <xf numFmtId="0" fontId="0" fillId="0" borderId="34" xfId="0" applyBorder="1" applyAlignment="1">
      <alignment vertical="top"/>
    </xf>
    <xf numFmtId="0" fontId="0" fillId="0" borderId="3" xfId="0" applyBorder="1" applyAlignment="1"/>
    <xf numFmtId="0" fontId="0" fillId="0" borderId="30" xfId="0" applyBorder="1" applyAlignment="1"/>
    <xf numFmtId="49" fontId="0" fillId="0" borderId="0" xfId="0" applyNumberFormat="1" applyBorder="1" applyAlignment="1">
      <alignment vertical="center" wrapText="1"/>
    </xf>
    <xf numFmtId="0" fontId="0" fillId="0" borderId="13" xfId="0" applyBorder="1" applyAlignment="1"/>
    <xf numFmtId="4" fontId="0" fillId="0" borderId="12" xfId="0" applyNumberFormat="1" applyFill="1" applyBorder="1"/>
    <xf numFmtId="49" fontId="0" fillId="0" borderId="49" xfId="0" applyNumberFormat="1" applyBorder="1"/>
    <xf numFmtId="49" fontId="0" fillId="0" borderId="28" xfId="0" applyNumberFormat="1" applyFill="1" applyBorder="1"/>
    <xf numFmtId="0" fontId="2" fillId="0" borderId="2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0" fillId="0" borderId="2" xfId="0" applyFill="1" applyBorder="1" applyAlignment="1">
      <alignment vertical="top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49" fontId="0" fillId="0" borderId="57" xfId="0" applyNumberFormat="1" applyFont="1" applyFill="1" applyBorder="1" applyAlignment="1">
      <alignment vertical="top" wrapText="1"/>
    </xf>
    <xf numFmtId="4" fontId="6" fillId="0" borderId="33" xfId="0" applyNumberFormat="1" applyFont="1" applyBorder="1"/>
    <xf numFmtId="0" fontId="0" fillId="0" borderId="45" xfId="0" applyFill="1" applyBorder="1"/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Fill="1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8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4" fontId="0" fillId="0" borderId="26" xfId="0" applyNumberFormat="1" applyBorder="1"/>
    <xf numFmtId="0" fontId="0" fillId="0" borderId="26" xfId="0" applyFont="1" applyBorder="1"/>
    <xf numFmtId="0" fontId="0" fillId="0" borderId="53" xfId="0" applyFon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4" fontId="0" fillId="0" borderId="53" xfId="0" applyNumberFormat="1" applyBorder="1"/>
    <xf numFmtId="0" fontId="0" fillId="0" borderId="9" xfId="0" applyFont="1" applyBorder="1" applyAlignment="1">
      <alignment horizontal="right"/>
    </xf>
    <xf numFmtId="0" fontId="0" fillId="0" borderId="30" xfId="0" applyFill="1" applyBorder="1" applyAlignment="1">
      <alignment horizontal="left"/>
    </xf>
    <xf numFmtId="0" fontId="8" fillId="0" borderId="1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5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4" fontId="0" fillId="0" borderId="31" xfId="0" applyNumberFormat="1" applyBorder="1" applyAlignment="1">
      <alignment vertical="top"/>
    </xf>
    <xf numFmtId="0" fontId="8" fillId="0" borderId="1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center" wrapText="1"/>
    </xf>
    <xf numFmtId="0" fontId="0" fillId="0" borderId="10" xfId="0" applyFill="1" applyBorder="1"/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30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6" fillId="0" borderId="53" xfId="0" applyFont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5" xfId="0" applyBorder="1" applyAlignment="1">
      <alignment vertical="top"/>
    </xf>
    <xf numFmtId="0" fontId="0" fillId="0" borderId="24" xfId="0" applyFont="1" applyFill="1" applyBorder="1"/>
    <xf numFmtId="0" fontId="0" fillId="0" borderId="27" xfId="0" applyFont="1" applyFill="1" applyBorder="1"/>
    <xf numFmtId="0" fontId="0" fillId="0" borderId="12" xfId="0" applyFont="1" applyFill="1" applyBorder="1"/>
    <xf numFmtId="0" fontId="0" fillId="0" borderId="12" xfId="0" applyFont="1" applyBorder="1" applyAlignment="1">
      <alignment horizontal="right"/>
    </xf>
    <xf numFmtId="14" fontId="0" fillId="0" borderId="26" xfId="0" applyNumberFormat="1" applyBorder="1"/>
    <xf numFmtId="0" fontId="0" fillId="0" borderId="16" xfId="0" applyBorder="1" applyAlignment="1"/>
    <xf numFmtId="0" fontId="0" fillId="0" borderId="27" xfId="0" applyBorder="1" applyAlignment="1"/>
    <xf numFmtId="0" fontId="0" fillId="0" borderId="45" xfId="0" applyBorder="1" applyAlignment="1">
      <alignment horizontal="center" vertical="top" wrapText="1"/>
    </xf>
    <xf numFmtId="1" fontId="5" fillId="0" borderId="51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/>
    </xf>
    <xf numFmtId="14" fontId="0" fillId="0" borderId="25" xfId="0" applyNumberFormat="1" applyBorder="1"/>
    <xf numFmtId="0" fontId="0" fillId="0" borderId="45" xfId="0" applyFill="1" applyBorder="1" applyAlignment="1">
      <alignment vertical="top"/>
    </xf>
    <xf numFmtId="0" fontId="13" fillId="0" borderId="3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0" fillId="0" borderId="26" xfId="0" applyFont="1" applyFill="1" applyBorder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4" fontId="0" fillId="0" borderId="23" xfId="0" applyNumberFormat="1" applyBorder="1"/>
    <xf numFmtId="0" fontId="8" fillId="0" borderId="16" xfId="0" applyFont="1" applyBorder="1" applyAlignment="1">
      <alignment horizontal="center" vertical="top"/>
    </xf>
    <xf numFmtId="1" fontId="6" fillId="0" borderId="51" xfId="0" applyNumberFormat="1" applyFont="1" applyBorder="1" applyAlignment="1">
      <alignment horizontal="center" wrapText="1"/>
    </xf>
    <xf numFmtId="0" fontId="0" fillId="0" borderId="17" xfId="0" applyFill="1" applyBorder="1"/>
    <xf numFmtId="0" fontId="0" fillId="0" borderId="9" xfId="0" applyFont="1" applyFill="1" applyBorder="1"/>
    <xf numFmtId="0" fontId="13" fillId="0" borderId="3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13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top"/>
    </xf>
    <xf numFmtId="0" fontId="0" fillId="0" borderId="25" xfId="0" applyFont="1" applyBorder="1"/>
    <xf numFmtId="0" fontId="0" fillId="0" borderId="27" xfId="0" applyFill="1" applyBorder="1" applyAlignment="1">
      <alignment vertical="top"/>
    </xf>
    <xf numFmtId="0" fontId="0" fillId="0" borderId="6" xfId="0" applyFill="1" applyBorder="1"/>
    <xf numFmtId="0" fontId="0" fillId="0" borderId="52" xfId="0" applyBorder="1"/>
    <xf numFmtId="0" fontId="0" fillId="0" borderId="49" xfId="0" applyBorder="1" applyAlignment="1"/>
    <xf numFmtId="0" fontId="0" fillId="0" borderId="33" xfId="0" applyBorder="1"/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vertical="top" wrapText="1"/>
    </xf>
    <xf numFmtId="0" fontId="6" fillId="0" borderId="26" xfId="0" applyFont="1" applyBorder="1" applyAlignment="1">
      <alignment horizontal="center" vertical="center"/>
    </xf>
    <xf numFmtId="0" fontId="0" fillId="0" borderId="53" xfId="0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0" fillId="0" borderId="53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4" fontId="0" fillId="0" borderId="20" xfId="0" applyNumberFormat="1" applyFill="1" applyBorder="1"/>
    <xf numFmtId="0" fontId="13" fillId="0" borderId="53" xfId="0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6" fillId="0" borderId="26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Fill="1" applyBorder="1"/>
    <xf numFmtId="14" fontId="0" fillId="0" borderId="25" xfId="0" applyNumberFormat="1" applyFill="1" applyBorder="1"/>
    <xf numFmtId="0" fontId="0" fillId="0" borderId="6" xfId="0" applyFont="1" applyBorder="1"/>
    <xf numFmtId="0" fontId="0" fillId="0" borderId="47" xfId="0" applyBorder="1"/>
    <xf numFmtId="0" fontId="8" fillId="0" borderId="26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0" fillId="0" borderId="45" xfId="0" applyFill="1" applyBorder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0" fillId="0" borderId="5" xfId="0" applyFill="1" applyBorder="1" applyAlignment="1">
      <alignment horizontal="left"/>
    </xf>
    <xf numFmtId="0" fontId="0" fillId="0" borderId="53" xfId="0" applyFont="1" applyFill="1" applyBorder="1"/>
    <xf numFmtId="0" fontId="0" fillId="0" borderId="26" xfId="0" applyBorder="1" applyAlignment="1">
      <alignment vertical="top"/>
    </xf>
    <xf numFmtId="0" fontId="0" fillId="0" borderId="25" xfId="0" applyBorder="1" applyAlignment="1"/>
    <xf numFmtId="0" fontId="0" fillId="0" borderId="5" xfId="0" applyBorder="1" applyAlignment="1">
      <alignment vertical="top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53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4" fontId="0" fillId="0" borderId="53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4" fontId="0" fillId="0" borderId="5" xfId="0" applyNumberFormat="1" applyFill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4" fontId="3" fillId="0" borderId="32" xfId="0" applyNumberFormat="1" applyFont="1" applyBorder="1"/>
    <xf numFmtId="0" fontId="14" fillId="0" borderId="25" xfId="0" applyFont="1" applyBorder="1" applyAlignment="1">
      <alignment vertical="center" wrapText="1"/>
    </xf>
    <xf numFmtId="0" fontId="0" fillId="0" borderId="54" xfId="0" applyBorder="1"/>
    <xf numFmtId="0" fontId="3" fillId="0" borderId="5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45" xfId="0" applyFont="1" applyFill="1" applyBorder="1"/>
    <xf numFmtId="0" fontId="0" fillId="0" borderId="3" xfId="0" applyBorder="1" applyAlignment="1">
      <alignment vertical="top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1" fontId="0" fillId="0" borderId="10" xfId="0" applyNumberFormat="1" applyBorder="1" applyAlignment="1">
      <alignment horizontal="center" vertical="top" wrapText="1"/>
    </xf>
    <xf numFmtId="0" fontId="0" fillId="0" borderId="11" xfId="0" applyFill="1" applyBorder="1"/>
    <xf numFmtId="1" fontId="0" fillId="0" borderId="6" xfId="0" applyNumberForma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/>
    <xf numFmtId="4" fontId="0" fillId="0" borderId="53" xfId="0" applyNumberFormat="1" applyFill="1" applyBorder="1"/>
    <xf numFmtId="14" fontId="14" fillId="0" borderId="53" xfId="0" applyNumberFormat="1" applyFont="1" applyBorder="1" applyAlignment="1">
      <alignment vertical="center" wrapText="1"/>
    </xf>
    <xf numFmtId="0" fontId="0" fillId="0" borderId="44" xfId="0" applyBorder="1" applyAlignment="1"/>
    <xf numFmtId="4" fontId="0" fillId="0" borderId="31" xfId="0" applyNumberFormat="1" applyBorder="1" applyAlignment="1">
      <alignment horizontal="right"/>
    </xf>
    <xf numFmtId="0" fontId="0" fillId="0" borderId="25" xfId="0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0" fontId="0" fillId="0" borderId="45" xfId="0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5" xfId="0" applyBorder="1" applyAlignment="1"/>
    <xf numFmtId="0" fontId="0" fillId="0" borderId="5" xfId="0" applyBorder="1" applyAlignment="1"/>
    <xf numFmtId="4" fontId="0" fillId="0" borderId="2" xfId="0" applyNumberFormat="1" applyFill="1" applyBorder="1" applyAlignment="1">
      <alignment vertical="top"/>
    </xf>
    <xf numFmtId="0" fontId="0" fillId="0" borderId="53" xfId="0" applyBorder="1" applyAlignment="1">
      <alignment horizontal="right" vertical="top"/>
    </xf>
    <xf numFmtId="49" fontId="8" fillId="0" borderId="26" xfId="0" applyNumberFormat="1" applyFont="1" applyBorder="1" applyAlignment="1">
      <alignment vertical="top" wrapText="1"/>
    </xf>
    <xf numFmtId="49" fontId="8" fillId="0" borderId="53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" xfId="0" applyBorder="1" applyAlignment="1">
      <alignment horizontal="right" vertical="top"/>
    </xf>
    <xf numFmtId="0" fontId="5" fillId="0" borderId="2" xfId="0" applyFont="1" applyBorder="1" applyAlignment="1">
      <alignment horizontal="center" vertical="top" wrapText="1"/>
    </xf>
    <xf numFmtId="0" fontId="0" fillId="0" borderId="30" xfId="0" applyBorder="1" applyAlignment="1"/>
    <xf numFmtId="0" fontId="0" fillId="0" borderId="28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26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49" fontId="8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6" xfId="0" applyFill="1" applyBorder="1" applyAlignment="1">
      <alignment horizontal="right" vertical="top"/>
    </xf>
    <xf numFmtId="0" fontId="0" fillId="0" borderId="60" xfId="0" applyBorder="1" applyAlignment="1">
      <alignment vertical="top"/>
    </xf>
    <xf numFmtId="1" fontId="3" fillId="0" borderId="26" xfId="0" applyNumberFormat="1" applyFon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51" xfId="0" applyNumberFormat="1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4" fontId="0" fillId="0" borderId="26" xfId="0" applyNumberForma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0" fillId="0" borderId="46" xfId="0" applyBorder="1" applyAlignment="1">
      <alignment horizontal="right" vertical="top"/>
    </xf>
    <xf numFmtId="0" fontId="0" fillId="0" borderId="61" xfId="0" applyBorder="1" applyAlignment="1">
      <alignment horizontal="right" vertical="top"/>
    </xf>
    <xf numFmtId="1" fontId="3" fillId="0" borderId="5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0" fillId="0" borderId="53" xfId="0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/>
    </xf>
    <xf numFmtId="1" fontId="5" fillId="0" borderId="51" xfId="0" applyNumberFormat="1" applyFont="1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vertical="top" wrapText="1"/>
    </xf>
    <xf numFmtId="49" fontId="14" fillId="0" borderId="5" xfId="0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54" xfId="0" applyFont="1" applyFill="1" applyBorder="1" applyAlignment="1">
      <alignment vertical="top"/>
    </xf>
    <xf numFmtId="0" fontId="0" fillId="0" borderId="13" xfId="0" applyBorder="1" applyAlignment="1">
      <alignment horizontal="right" vertical="top"/>
    </xf>
    <xf numFmtId="4" fontId="1" fillId="0" borderId="13" xfId="0" applyNumberFormat="1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4" fontId="0" fillId="0" borderId="8" xfId="0" applyNumberFormat="1" applyFill="1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7" xfId="0" applyBorder="1" applyAlignment="1">
      <alignment vertical="top"/>
    </xf>
    <xf numFmtId="0" fontId="13" fillId="0" borderId="2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0" fillId="0" borderId="23" xfId="0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4" fontId="0" fillId="0" borderId="53" xfId="0" applyNumberFormat="1" applyFill="1" applyBorder="1" applyAlignment="1">
      <alignment vertical="top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3" xfId="0" applyFill="1" applyBorder="1" applyAlignment="1">
      <alignment horizontal="right" vertical="top"/>
    </xf>
    <xf numFmtId="0" fontId="3" fillId="0" borderId="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17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28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19" xfId="0" applyNumberFormat="1" applyBorder="1" applyAlignment="1">
      <alignment vertical="top"/>
    </xf>
    <xf numFmtId="1" fontId="5" fillId="0" borderId="1" xfId="0" applyNumberFormat="1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14" fontId="3" fillId="0" borderId="1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9" fillId="0" borderId="51" xfId="1" applyFont="1" applyBorder="1" applyAlignment="1">
      <alignment horizontal="center" vertical="top"/>
    </xf>
    <xf numFmtId="0" fontId="12" fillId="0" borderId="34" xfId="0" applyFont="1" applyFill="1" applyBorder="1" applyAlignment="1">
      <alignment horizontal="right"/>
    </xf>
    <xf numFmtId="14" fontId="3" fillId="0" borderId="3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vertical="top"/>
    </xf>
    <xf numFmtId="0" fontId="1" fillId="0" borderId="26" xfId="1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2" fillId="0" borderId="17" xfId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1" fillId="0" borderId="53" xfId="1" applyFont="1" applyBorder="1" applyAlignment="1">
      <alignment horizontal="left" vertical="top"/>
    </xf>
    <xf numFmtId="0" fontId="1" fillId="0" borderId="5" xfId="1" applyFont="1" applyBorder="1" applyAlignment="1">
      <alignment horizontal="left" vertical="top"/>
    </xf>
    <xf numFmtId="0" fontId="0" fillId="0" borderId="45" xfId="0" applyBorder="1" applyAlignment="1">
      <alignment horizontal="left"/>
    </xf>
    <xf numFmtId="0" fontId="1" fillId="0" borderId="2" xfId="1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14" fontId="0" fillId="0" borderId="53" xfId="0" applyNumberFormat="1" applyBorder="1" applyAlignment="1">
      <alignment vertical="top"/>
    </xf>
    <xf numFmtId="0" fontId="2" fillId="0" borderId="51" xfId="1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/>
    </xf>
    <xf numFmtId="14" fontId="3" fillId="0" borderId="21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49" fontId="0" fillId="0" borderId="4" xfId="0" applyNumberFormat="1" applyBorder="1" applyAlignment="1">
      <alignment vertical="top"/>
    </xf>
    <xf numFmtId="1" fontId="5" fillId="0" borderId="51" xfId="0" applyNumberFormat="1" applyFont="1" applyBorder="1" applyAlignment="1">
      <alignment horizontal="right" vertical="top"/>
    </xf>
    <xf numFmtId="1" fontId="3" fillId="0" borderId="26" xfId="0" applyNumberFormat="1" applyFont="1" applyBorder="1" applyAlignment="1">
      <alignment horizontal="center" vertical="top" wrapText="1"/>
    </xf>
    <xf numFmtId="1" fontId="3" fillId="0" borderId="53" xfId="0" applyNumberFormat="1" applyFont="1" applyBorder="1" applyAlignment="1">
      <alignment horizontal="center" vertical="top" wrapText="1"/>
    </xf>
    <xf numFmtId="1" fontId="0" fillId="0" borderId="25" xfId="0" applyNumberForma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49" fontId="8" fillId="0" borderId="23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49" fontId="8" fillId="0" borderId="5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6"/>
  <sheetViews>
    <sheetView tabSelected="1" topLeftCell="V3" workbookViewId="0">
      <selection activeCell="AO30" sqref="AO30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9.85546875" customWidth="1"/>
    <col min="28" max="28" width="19.7109375" customWidth="1"/>
    <col min="29" max="29" width="16.5703125" customWidth="1"/>
  </cols>
  <sheetData>
    <row r="1" spans="1:29" hidden="1" x14ac:dyDescent="0.25">
      <c r="C1" s="65"/>
      <c r="N1" s="65"/>
      <c r="O1" s="8"/>
      <c r="Y1" s="8"/>
    </row>
    <row r="2" spans="1:29" hidden="1" x14ac:dyDescent="0.25"/>
    <row r="3" spans="1:29" x14ac:dyDescent="0.25">
      <c r="C3" s="20" t="s">
        <v>76</v>
      </c>
      <c r="D3" s="20"/>
      <c r="G3" s="16" t="s">
        <v>16</v>
      </c>
      <c r="N3" s="20" t="s">
        <v>76</v>
      </c>
      <c r="O3" s="20" t="s">
        <v>118</v>
      </c>
      <c r="P3" s="20"/>
      <c r="S3" s="16" t="s">
        <v>16</v>
      </c>
      <c r="W3" s="231"/>
      <c r="X3" s="231"/>
      <c r="Y3" s="232" t="s">
        <v>238</v>
      </c>
      <c r="Z3" s="232"/>
      <c r="AA3" s="231"/>
      <c r="AB3" s="231"/>
      <c r="AC3" s="233" t="s">
        <v>16</v>
      </c>
    </row>
    <row r="4" spans="1:29" x14ac:dyDescent="0.25">
      <c r="C4" s="20"/>
      <c r="D4" s="20"/>
      <c r="G4" s="16"/>
      <c r="N4" s="20"/>
      <c r="O4" s="20"/>
      <c r="P4" s="20"/>
      <c r="S4" s="16"/>
      <c r="W4" s="231"/>
      <c r="X4" s="231"/>
      <c r="Y4" s="232"/>
      <c r="Z4" s="232"/>
      <c r="AA4" s="231"/>
      <c r="AB4" s="231"/>
      <c r="AC4" s="233"/>
    </row>
    <row r="5" spans="1:29" ht="15.75" thickBot="1" x14ac:dyDescent="0.3">
      <c r="B5" s="609" t="s">
        <v>24</v>
      </c>
      <c r="C5" s="609"/>
      <c r="D5" s="609"/>
      <c r="E5" s="609"/>
      <c r="F5" s="609"/>
      <c r="G5" s="609"/>
      <c r="L5" s="609" t="s">
        <v>24</v>
      </c>
      <c r="M5" s="609"/>
      <c r="N5" s="609"/>
      <c r="O5" s="609"/>
      <c r="P5" s="609"/>
      <c r="Q5" s="609"/>
      <c r="R5" s="609"/>
      <c r="S5" s="609"/>
      <c r="W5" s="619" t="s">
        <v>24</v>
      </c>
      <c r="X5" s="619"/>
      <c r="Y5" s="619"/>
      <c r="Z5" s="619"/>
      <c r="AA5" s="619"/>
      <c r="AB5" s="619"/>
      <c r="AC5" s="619"/>
    </row>
    <row r="6" spans="1:29" ht="39" x14ac:dyDescent="0.25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58" t="s">
        <v>73</v>
      </c>
      <c r="N6" s="158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5" t="s">
        <v>1</v>
      </c>
      <c r="W6" s="2" t="s">
        <v>2</v>
      </c>
      <c r="X6" s="264" t="s">
        <v>73</v>
      </c>
      <c r="Y6" s="2" t="s">
        <v>3</v>
      </c>
      <c r="Z6" s="3" t="s">
        <v>4</v>
      </c>
      <c r="AA6" s="3" t="s">
        <v>15</v>
      </c>
      <c r="AB6" s="3" t="s">
        <v>5</v>
      </c>
      <c r="AC6" s="10" t="s">
        <v>12</v>
      </c>
    </row>
    <row r="7" spans="1:29" ht="15.75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5" t="s">
        <v>6</v>
      </c>
      <c r="L7" s="95"/>
      <c r="M7" s="95"/>
      <c r="N7" s="95"/>
      <c r="O7" s="95"/>
      <c r="P7" s="95" t="s">
        <v>7</v>
      </c>
      <c r="Q7" s="95" t="s">
        <v>14</v>
      </c>
      <c r="R7" s="95" t="s">
        <v>8</v>
      </c>
      <c r="S7" s="96" t="s">
        <v>10</v>
      </c>
      <c r="V7" s="25" t="s">
        <v>6</v>
      </c>
      <c r="W7" s="95"/>
      <c r="X7" s="95"/>
      <c r="Y7" s="95"/>
      <c r="Z7" s="95" t="s">
        <v>7</v>
      </c>
      <c r="AA7" s="95" t="s">
        <v>14</v>
      </c>
      <c r="AB7" s="95" t="s">
        <v>8</v>
      </c>
      <c r="AC7" s="96" t="s">
        <v>10</v>
      </c>
    </row>
    <row r="8" spans="1:29" x14ac:dyDescent="0.25">
      <c r="A8" s="228"/>
      <c r="B8" s="139"/>
      <c r="C8" s="95"/>
      <c r="D8" s="265"/>
      <c r="E8" s="139"/>
      <c r="F8" s="95"/>
      <c r="G8" s="96"/>
      <c r="K8" s="228"/>
      <c r="L8" s="139"/>
      <c r="M8" s="139"/>
      <c r="N8" s="95"/>
      <c r="O8" s="228"/>
      <c r="P8" s="265"/>
      <c r="Q8" s="139"/>
      <c r="R8" s="95"/>
      <c r="S8" s="96"/>
      <c r="V8" s="5">
        <v>1</v>
      </c>
      <c r="W8" s="622" t="s">
        <v>119</v>
      </c>
      <c r="X8" s="364" t="s">
        <v>129</v>
      </c>
      <c r="Y8" s="303" t="s">
        <v>121</v>
      </c>
      <c r="Z8" s="29" t="s">
        <v>132</v>
      </c>
      <c r="AA8" s="515" t="s">
        <v>127</v>
      </c>
      <c r="AB8" s="495" t="s">
        <v>142</v>
      </c>
      <c r="AC8" s="473">
        <v>117104</v>
      </c>
    </row>
    <row r="9" spans="1:29" ht="15.75" thickBot="1" x14ac:dyDescent="0.3">
      <c r="A9" s="228"/>
      <c r="B9" s="139"/>
      <c r="C9" s="95"/>
      <c r="D9" s="265"/>
      <c r="E9" s="139"/>
      <c r="F9" s="95"/>
      <c r="G9" s="96"/>
      <c r="K9" s="228"/>
      <c r="L9" s="139"/>
      <c r="M9" s="139"/>
      <c r="N9" s="95"/>
      <c r="O9" s="228"/>
      <c r="P9" s="265"/>
      <c r="Q9" s="139"/>
      <c r="R9" s="95"/>
      <c r="S9" s="96"/>
      <c r="V9" s="25"/>
      <c r="W9" s="627"/>
      <c r="X9" s="398" t="s">
        <v>133</v>
      </c>
      <c r="Y9" s="249"/>
      <c r="Z9" s="14"/>
      <c r="AA9" s="468"/>
      <c r="AB9" s="496"/>
      <c r="AC9" s="468"/>
    </row>
    <row r="10" spans="1:29" hidden="1" x14ac:dyDescent="0.25">
      <c r="A10" s="228"/>
      <c r="B10" s="139"/>
      <c r="C10" s="95"/>
      <c r="D10" s="265"/>
      <c r="E10" s="139"/>
      <c r="F10" s="95"/>
      <c r="G10" s="96"/>
      <c r="K10" s="228"/>
      <c r="L10" s="139"/>
      <c r="M10" s="139"/>
      <c r="N10" s="95"/>
      <c r="O10" s="228"/>
      <c r="P10" s="265"/>
      <c r="Q10" s="139"/>
      <c r="R10" s="95"/>
      <c r="S10" s="96"/>
      <c r="V10" s="25"/>
      <c r="W10" s="627"/>
      <c r="X10" s="304"/>
      <c r="Y10" s="304"/>
      <c r="Z10" s="14"/>
      <c r="AA10" s="444"/>
      <c r="AB10" s="162"/>
      <c r="AC10" s="163"/>
    </row>
    <row r="11" spans="1:29" ht="15.75" hidden="1" thickBot="1" x14ac:dyDescent="0.3">
      <c r="A11" s="228"/>
      <c r="B11" s="139"/>
      <c r="C11" s="95"/>
      <c r="D11" s="265"/>
      <c r="E11" s="139"/>
      <c r="F11" s="95"/>
      <c r="G11" s="96"/>
      <c r="K11" s="228"/>
      <c r="L11" s="139"/>
      <c r="M11" s="139"/>
      <c r="N11" s="95"/>
      <c r="O11" s="228"/>
      <c r="P11" s="265"/>
      <c r="Q11" s="139"/>
      <c r="R11" s="95"/>
      <c r="S11" s="96"/>
      <c r="V11" s="6"/>
      <c r="W11" s="623"/>
      <c r="X11" s="377"/>
      <c r="Y11" s="247"/>
      <c r="Z11" s="400"/>
      <c r="AA11" s="365"/>
      <c r="AB11" s="366"/>
      <c r="AC11" s="67"/>
    </row>
    <row r="12" spans="1:29" x14ac:dyDescent="0.25">
      <c r="A12" s="228"/>
      <c r="B12" s="139"/>
      <c r="C12" s="95"/>
      <c r="D12" s="265"/>
      <c r="E12" s="139"/>
      <c r="F12" s="95"/>
      <c r="G12" s="96"/>
      <c r="K12" s="228"/>
      <c r="L12" s="139"/>
      <c r="M12" s="139"/>
      <c r="N12" s="95"/>
      <c r="O12" s="228"/>
      <c r="P12" s="265"/>
      <c r="Q12" s="139"/>
      <c r="R12" s="95"/>
      <c r="S12" s="96"/>
      <c r="V12" s="633">
        <v>2</v>
      </c>
      <c r="W12" s="628" t="s">
        <v>119</v>
      </c>
      <c r="X12" s="364" t="s">
        <v>129</v>
      </c>
      <c r="Y12" s="290" t="s">
        <v>136</v>
      </c>
      <c r="Z12" s="290" t="s">
        <v>137</v>
      </c>
      <c r="AA12" s="533" t="s">
        <v>127</v>
      </c>
      <c r="AB12" s="469" t="s">
        <v>143</v>
      </c>
      <c r="AC12" s="471">
        <v>47182.78</v>
      </c>
    </row>
    <row r="13" spans="1:29" ht="15.75" thickBot="1" x14ac:dyDescent="0.3">
      <c r="A13" s="228"/>
      <c r="B13" s="139"/>
      <c r="C13" s="95"/>
      <c r="D13" s="265"/>
      <c r="E13" s="139"/>
      <c r="F13" s="95"/>
      <c r="G13" s="96"/>
      <c r="K13" s="228"/>
      <c r="L13" s="139"/>
      <c r="M13" s="139"/>
      <c r="N13" s="95"/>
      <c r="O13" s="228"/>
      <c r="P13" s="265"/>
      <c r="Q13" s="139"/>
      <c r="R13" s="95"/>
      <c r="S13" s="96"/>
      <c r="V13" s="525"/>
      <c r="W13" s="634"/>
      <c r="X13" s="407" t="s">
        <v>138</v>
      </c>
      <c r="Y13" s="249"/>
      <c r="Z13" s="249"/>
      <c r="AA13" s="504"/>
      <c r="AB13" s="470"/>
      <c r="AC13" s="472"/>
    </row>
    <row r="14" spans="1:29" x14ac:dyDescent="0.25">
      <c r="A14" s="228"/>
      <c r="B14" s="139"/>
      <c r="C14" s="95"/>
      <c r="D14" s="265"/>
      <c r="E14" s="139"/>
      <c r="F14" s="95"/>
      <c r="G14" s="96"/>
      <c r="K14" s="228"/>
      <c r="L14" s="139"/>
      <c r="M14" s="139"/>
      <c r="N14" s="95"/>
      <c r="O14" s="228"/>
      <c r="P14" s="265"/>
      <c r="Q14" s="139"/>
      <c r="R14" s="95"/>
      <c r="S14" s="96"/>
      <c r="V14" s="624">
        <v>3</v>
      </c>
      <c r="W14" s="622" t="s">
        <v>119</v>
      </c>
      <c r="X14" s="364" t="s">
        <v>129</v>
      </c>
      <c r="Y14" s="290" t="s">
        <v>128</v>
      </c>
      <c r="Z14" s="290" t="s">
        <v>144</v>
      </c>
      <c r="AA14" s="534" t="s">
        <v>127</v>
      </c>
      <c r="AB14" s="535" t="s">
        <v>146</v>
      </c>
      <c r="AC14" s="536">
        <v>24538.55</v>
      </c>
    </row>
    <row r="15" spans="1:29" ht="15.75" thickBot="1" x14ac:dyDescent="0.3">
      <c r="A15" s="228"/>
      <c r="B15" s="139"/>
      <c r="C15" s="95"/>
      <c r="D15" s="265"/>
      <c r="E15" s="139"/>
      <c r="F15" s="95"/>
      <c r="G15" s="96"/>
      <c r="K15" s="228"/>
      <c r="L15" s="139"/>
      <c r="M15" s="139"/>
      <c r="N15" s="95"/>
      <c r="O15" s="228"/>
      <c r="P15" s="265"/>
      <c r="Q15" s="139"/>
      <c r="R15" s="95"/>
      <c r="S15" s="96"/>
      <c r="V15" s="625"/>
      <c r="W15" s="623"/>
      <c r="X15" s="398" t="s">
        <v>145</v>
      </c>
      <c r="Y15" s="247"/>
      <c r="Z15" s="247"/>
      <c r="AA15" s="487"/>
      <c r="AB15" s="484"/>
      <c r="AC15" s="474"/>
    </row>
    <row r="16" spans="1:29" ht="15.75" hidden="1" thickBot="1" x14ac:dyDescent="0.3">
      <c r="A16" s="228"/>
      <c r="B16" s="139"/>
      <c r="C16" s="95"/>
      <c r="D16" s="265"/>
      <c r="E16" s="139"/>
      <c r="F16" s="95"/>
      <c r="G16" s="96"/>
      <c r="K16" s="228"/>
      <c r="L16" s="139"/>
      <c r="M16" s="139"/>
      <c r="N16" s="95"/>
      <c r="O16" s="228"/>
      <c r="P16" s="265"/>
      <c r="Q16" s="139"/>
      <c r="R16" s="95"/>
      <c r="S16" s="96"/>
      <c r="V16" s="626">
        <v>2</v>
      </c>
      <c r="W16" s="628" t="s">
        <v>119</v>
      </c>
      <c r="X16" s="343"/>
      <c r="Y16" s="630"/>
      <c r="Z16" s="630"/>
      <c r="AA16" s="345"/>
      <c r="AB16" s="346"/>
      <c r="AC16" s="109"/>
    </row>
    <row r="17" spans="1:29" ht="15.75" hidden="1" thickBot="1" x14ac:dyDescent="0.3">
      <c r="A17" s="228"/>
      <c r="B17" s="139"/>
      <c r="C17" s="95"/>
      <c r="D17" s="265"/>
      <c r="E17" s="139"/>
      <c r="F17" s="95"/>
      <c r="G17" s="96"/>
      <c r="K17" s="228"/>
      <c r="L17" s="139"/>
      <c r="M17" s="139"/>
      <c r="N17" s="95"/>
      <c r="O17" s="228"/>
      <c r="P17" s="265"/>
      <c r="Q17" s="139"/>
      <c r="R17" s="95"/>
      <c r="S17" s="96"/>
      <c r="V17" s="525"/>
      <c r="W17" s="629"/>
      <c r="X17" s="344"/>
      <c r="Y17" s="631"/>
      <c r="Z17" s="631"/>
      <c r="AA17" s="329"/>
      <c r="AB17" s="222"/>
      <c r="AC17" s="315"/>
    </row>
    <row r="18" spans="1:29" ht="15.75" hidden="1" thickBot="1" x14ac:dyDescent="0.3">
      <c r="A18" s="228"/>
      <c r="B18" s="139"/>
      <c r="C18" s="95"/>
      <c r="D18" s="265"/>
      <c r="E18" s="139"/>
      <c r="F18" s="95"/>
      <c r="G18" s="96"/>
      <c r="K18" s="228"/>
      <c r="L18" s="139"/>
      <c r="M18" s="139"/>
      <c r="N18" s="95"/>
      <c r="O18" s="228"/>
      <c r="P18" s="265"/>
      <c r="Q18" s="139"/>
      <c r="R18" s="95"/>
      <c r="S18" s="96"/>
      <c r="V18" s="618">
        <v>2</v>
      </c>
      <c r="W18" s="616"/>
      <c r="X18" s="621" t="s">
        <v>123</v>
      </c>
      <c r="Y18" s="331"/>
      <c r="Z18" s="14"/>
      <c r="AA18" s="82"/>
      <c r="AB18" s="162"/>
      <c r="AC18" s="254"/>
    </row>
    <row r="19" spans="1:29" ht="15.75" hidden="1" thickBot="1" x14ac:dyDescent="0.3">
      <c r="A19" s="119">
        <v>2</v>
      </c>
      <c r="B19" s="90" t="s">
        <v>38</v>
      </c>
      <c r="C19" s="22" t="s">
        <v>37</v>
      </c>
      <c r="D19" s="116" t="s">
        <v>34</v>
      </c>
      <c r="E19" s="115" t="s">
        <v>11</v>
      </c>
      <c r="F19" s="91" t="s">
        <v>46</v>
      </c>
      <c r="G19" s="68">
        <v>7988.32</v>
      </c>
      <c r="K19" s="120"/>
      <c r="L19" s="157"/>
      <c r="M19" s="157"/>
      <c r="N19" s="9"/>
      <c r="O19" s="8"/>
      <c r="P19" s="161"/>
      <c r="Q19" s="104"/>
      <c r="R19" s="162"/>
      <c r="S19" s="163"/>
      <c r="V19" s="525"/>
      <c r="W19" s="617"/>
      <c r="X19" s="476"/>
      <c r="Y19" s="9"/>
      <c r="Z19" s="9"/>
      <c r="AA19" s="1"/>
      <c r="AB19" s="309"/>
      <c r="AC19" s="98"/>
    </row>
    <row r="20" spans="1:29" ht="15.75" customHeight="1" thickBot="1" x14ac:dyDescent="0.3">
      <c r="A20" s="610" t="s">
        <v>19</v>
      </c>
      <c r="B20" s="611"/>
      <c r="C20" s="611"/>
      <c r="D20" s="611"/>
      <c r="E20" s="611"/>
      <c r="F20" s="612"/>
      <c r="G20" s="19">
        <f>SUM(G19:G19)</f>
        <v>7988.32</v>
      </c>
      <c r="K20" s="595" t="s">
        <v>19</v>
      </c>
      <c r="L20" s="596"/>
      <c r="M20" s="596"/>
      <c r="N20" s="596"/>
      <c r="O20" s="596"/>
      <c r="P20" s="596"/>
      <c r="Q20" s="596"/>
      <c r="R20" s="597"/>
      <c r="S20" s="106">
        <f>SUM(S19:S19)</f>
        <v>0</v>
      </c>
      <c r="V20" s="595" t="s">
        <v>19</v>
      </c>
      <c r="W20" s="596"/>
      <c r="X20" s="596"/>
      <c r="Y20" s="596"/>
      <c r="Z20" s="596"/>
      <c r="AA20" s="596"/>
      <c r="AB20" s="597"/>
      <c r="AC20" s="106">
        <f>SUM(AC8:AC17)</f>
        <v>188825.33</v>
      </c>
    </row>
    <row r="21" spans="1:29" ht="15" customHeight="1" thickBot="1" x14ac:dyDescent="0.3">
      <c r="A21" s="29">
        <v>1</v>
      </c>
      <c r="B21" s="76" t="s">
        <v>38</v>
      </c>
      <c r="C21" s="49" t="s">
        <v>18</v>
      </c>
      <c r="D21" s="43" t="s">
        <v>50</v>
      </c>
      <c r="E21" s="22" t="s">
        <v>9</v>
      </c>
      <c r="F21" s="45" t="s">
        <v>53</v>
      </c>
      <c r="G21" s="101">
        <v>10054.86</v>
      </c>
      <c r="K21" s="7">
        <v>1</v>
      </c>
      <c r="L21" s="152" t="s">
        <v>71</v>
      </c>
      <c r="M21" s="76"/>
      <c r="N21" s="49"/>
      <c r="O21" s="159"/>
      <c r="P21" s="24"/>
      <c r="Q21" s="22"/>
      <c r="R21" s="154"/>
      <c r="S21" s="101"/>
      <c r="V21" s="425">
        <v>1</v>
      </c>
      <c r="W21" s="402" t="s">
        <v>71</v>
      </c>
      <c r="X21" s="421" t="s">
        <v>129</v>
      </c>
      <c r="Y21" s="290" t="s">
        <v>121</v>
      </c>
      <c r="Z21" s="326" t="s">
        <v>134</v>
      </c>
      <c r="AA21" s="83" t="s">
        <v>11</v>
      </c>
      <c r="AB21" s="46" t="s">
        <v>147</v>
      </c>
      <c r="AC21" s="68">
        <v>10637.67</v>
      </c>
    </row>
    <row r="22" spans="1:29" ht="15" customHeight="1" thickBot="1" x14ac:dyDescent="0.3">
      <c r="A22" s="14"/>
      <c r="B22" s="129"/>
      <c r="C22" s="54"/>
      <c r="D22" s="39"/>
      <c r="E22" s="9"/>
      <c r="F22" s="47"/>
      <c r="G22" s="100"/>
      <c r="K22" s="8"/>
      <c r="L22" s="152"/>
      <c r="M22" s="76"/>
      <c r="N22" s="159"/>
      <c r="O22" s="159"/>
      <c r="P22" s="24"/>
      <c r="Q22" s="22"/>
      <c r="R22" s="154"/>
      <c r="S22" s="367"/>
      <c r="V22" s="337"/>
      <c r="W22" s="429"/>
      <c r="X22" s="422" t="s">
        <v>135</v>
      </c>
      <c r="Y22" s="249"/>
      <c r="Z22" s="370"/>
      <c r="AA22" s="1" t="s">
        <v>11</v>
      </c>
      <c r="AB22" s="36" t="s">
        <v>148</v>
      </c>
      <c r="AC22" s="13">
        <v>21046.44</v>
      </c>
    </row>
    <row r="23" spans="1:29" ht="15" customHeight="1" thickBot="1" x14ac:dyDescent="0.3">
      <c r="A23" s="14"/>
      <c r="B23" s="129"/>
      <c r="C23" s="54"/>
      <c r="D23" s="39"/>
      <c r="E23" s="9"/>
      <c r="F23" s="47"/>
      <c r="G23" s="100"/>
      <c r="K23" s="8"/>
      <c r="L23" s="152"/>
      <c r="M23" s="76"/>
      <c r="N23" s="159"/>
      <c r="O23" s="159"/>
      <c r="P23" s="24"/>
      <c r="Q23" s="22"/>
      <c r="R23" s="154"/>
      <c r="S23" s="367"/>
      <c r="V23" s="337"/>
      <c r="W23" s="429"/>
      <c r="X23" s="430"/>
      <c r="Y23" s="249"/>
      <c r="Z23" s="370"/>
      <c r="AA23" s="1" t="s">
        <v>11</v>
      </c>
      <c r="AB23" s="36" t="s">
        <v>149</v>
      </c>
      <c r="AC23" s="13">
        <v>42890.91</v>
      </c>
    </row>
    <row r="24" spans="1:29" ht="15" customHeight="1" thickBot="1" x14ac:dyDescent="0.3">
      <c r="A24" s="14"/>
      <c r="B24" s="129"/>
      <c r="C24" s="54"/>
      <c r="D24" s="39"/>
      <c r="E24" s="9"/>
      <c r="F24" s="47"/>
      <c r="G24" s="100"/>
      <c r="K24" s="8"/>
      <c r="L24" s="152"/>
      <c r="M24" s="76"/>
      <c r="N24" s="159"/>
      <c r="O24" s="159"/>
      <c r="P24" s="24"/>
      <c r="Q24" s="22"/>
      <c r="R24" s="154"/>
      <c r="S24" s="367"/>
      <c r="V24" s="244"/>
      <c r="W24" s="403"/>
      <c r="X24" s="632"/>
      <c r="Y24" s="249"/>
      <c r="Z24" s="370"/>
      <c r="AA24" s="1" t="s">
        <v>11</v>
      </c>
      <c r="AB24" s="36" t="s">
        <v>142</v>
      </c>
      <c r="AC24" s="13">
        <v>43950.32</v>
      </c>
    </row>
    <row r="25" spans="1:29" ht="15" hidden="1" customHeight="1" thickBot="1" x14ac:dyDescent="0.3">
      <c r="A25" s="14"/>
      <c r="B25" s="129"/>
      <c r="C25" s="54"/>
      <c r="D25" s="39"/>
      <c r="E25" s="9"/>
      <c r="F25" s="47"/>
      <c r="G25" s="100"/>
      <c r="K25" s="8"/>
      <c r="L25" s="152"/>
      <c r="M25" s="76"/>
      <c r="N25" s="159"/>
      <c r="O25" s="159"/>
      <c r="P25" s="24"/>
      <c r="Q25" s="22"/>
      <c r="R25" s="154"/>
      <c r="S25" s="367"/>
      <c r="V25" s="426"/>
      <c r="W25" s="405"/>
      <c r="X25" s="468"/>
      <c r="Y25" s="247"/>
      <c r="Z25" s="379"/>
      <c r="AA25" s="310"/>
      <c r="AB25" s="30"/>
      <c r="AC25" s="67"/>
    </row>
    <row r="26" spans="1:29" ht="17.25" hidden="1" customHeight="1" thickBot="1" x14ac:dyDescent="0.3">
      <c r="A26" s="14"/>
      <c r="B26" s="129" t="s">
        <v>51</v>
      </c>
      <c r="C26" s="54"/>
      <c r="D26" s="39"/>
      <c r="E26" s="1" t="s">
        <v>9</v>
      </c>
      <c r="F26" s="47" t="s">
        <v>54</v>
      </c>
      <c r="G26" s="100">
        <v>21785.200000000001</v>
      </c>
      <c r="K26" s="501">
        <v>2</v>
      </c>
      <c r="L26" s="152" t="s">
        <v>71</v>
      </c>
      <c r="M26" s="76"/>
      <c r="N26" s="159"/>
      <c r="O26" s="186"/>
      <c r="P26" s="43"/>
      <c r="Q26" s="83"/>
      <c r="R26" s="46"/>
      <c r="S26" s="68"/>
      <c r="V26" s="432"/>
      <c r="W26" s="410"/>
      <c r="X26" s="434"/>
      <c r="Y26" s="433"/>
      <c r="Z26" s="410"/>
      <c r="AA26" s="406"/>
      <c r="AB26" s="153"/>
      <c r="AC26" s="100"/>
    </row>
    <row r="27" spans="1:29" ht="17.25" customHeight="1" x14ac:dyDescent="0.25">
      <c r="A27" s="14"/>
      <c r="B27" s="129"/>
      <c r="C27" s="54"/>
      <c r="D27" s="39"/>
      <c r="E27" s="1"/>
      <c r="F27" s="47"/>
      <c r="G27" s="100"/>
      <c r="K27" s="564"/>
      <c r="L27" s="431"/>
      <c r="M27" s="160"/>
      <c r="N27" s="135"/>
      <c r="O27" s="155"/>
      <c r="P27" s="39"/>
      <c r="Q27" s="9"/>
      <c r="R27" s="102"/>
      <c r="S27" s="163"/>
      <c r="V27" s="435">
        <v>2</v>
      </c>
      <c r="W27" s="402" t="s">
        <v>71</v>
      </c>
      <c r="X27" s="408" t="s">
        <v>139</v>
      </c>
      <c r="Y27" s="290" t="s">
        <v>98</v>
      </c>
      <c r="Z27" s="288" t="s">
        <v>150</v>
      </c>
      <c r="AA27" s="491" t="s">
        <v>11</v>
      </c>
      <c r="AB27" s="306" t="s">
        <v>151</v>
      </c>
      <c r="AC27" s="302">
        <v>34019.79</v>
      </c>
    </row>
    <row r="28" spans="1:29" ht="17.25" customHeight="1" thickBot="1" x14ac:dyDescent="0.3">
      <c r="A28" s="14"/>
      <c r="B28" s="129"/>
      <c r="C28" s="54"/>
      <c r="D28" s="39"/>
      <c r="E28" s="1"/>
      <c r="F28" s="47"/>
      <c r="G28" s="100"/>
      <c r="K28" s="564"/>
      <c r="L28" s="431"/>
      <c r="M28" s="160"/>
      <c r="N28" s="135"/>
      <c r="O28" s="155"/>
      <c r="P28" s="39"/>
      <c r="Q28" s="9"/>
      <c r="R28" s="102"/>
      <c r="S28" s="163"/>
      <c r="V28" s="432"/>
      <c r="W28" s="419"/>
      <c r="X28" s="411" t="s">
        <v>141</v>
      </c>
      <c r="Y28" s="249"/>
      <c r="Z28" s="305"/>
      <c r="AA28" s="476"/>
      <c r="AB28" s="307"/>
      <c r="AC28" s="308"/>
    </row>
    <row r="29" spans="1:29" ht="19.5" customHeight="1" x14ac:dyDescent="0.25">
      <c r="A29" s="14"/>
      <c r="B29" s="129" t="s">
        <v>52</v>
      </c>
      <c r="C29" s="54"/>
      <c r="D29" s="39"/>
      <c r="E29" s="1" t="s">
        <v>9</v>
      </c>
      <c r="F29" s="36" t="s">
        <v>55</v>
      </c>
      <c r="G29" s="98">
        <v>27986.38</v>
      </c>
      <c r="K29" s="564"/>
      <c r="L29" s="129"/>
      <c r="M29" s="160"/>
      <c r="N29" s="135"/>
      <c r="O29" s="155"/>
      <c r="P29" s="39"/>
      <c r="Q29" s="7"/>
      <c r="R29" s="36"/>
      <c r="S29" s="13"/>
      <c r="V29" s="436">
        <v>3</v>
      </c>
      <c r="W29" s="437" t="s">
        <v>71</v>
      </c>
      <c r="X29" s="408" t="s">
        <v>139</v>
      </c>
      <c r="Y29" s="290" t="s">
        <v>75</v>
      </c>
      <c r="Z29" s="326" t="s">
        <v>140</v>
      </c>
      <c r="AA29" s="83" t="s">
        <v>11</v>
      </c>
      <c r="AB29" s="46" t="s">
        <v>152</v>
      </c>
      <c r="AC29" s="68">
        <v>29510.07</v>
      </c>
    </row>
    <row r="30" spans="1:29" ht="19.5" customHeight="1" thickBot="1" x14ac:dyDescent="0.3">
      <c r="A30" s="14"/>
      <c r="B30" s="129"/>
      <c r="C30" s="135"/>
      <c r="D30" s="39"/>
      <c r="E30" s="7"/>
      <c r="F30" s="47"/>
      <c r="G30" s="100"/>
      <c r="K30" s="564"/>
      <c r="L30" s="129"/>
      <c r="M30" s="259"/>
      <c r="N30" s="135"/>
      <c r="O30" s="155"/>
      <c r="P30" s="39"/>
      <c r="Q30" s="7"/>
      <c r="R30" s="47"/>
      <c r="S30" s="250"/>
      <c r="V30" s="363"/>
      <c r="W30" s="368"/>
      <c r="X30" s="409" t="s">
        <v>141</v>
      </c>
      <c r="Y30" s="249"/>
      <c r="Z30" s="370"/>
      <c r="AA30" s="1" t="s">
        <v>11</v>
      </c>
      <c r="AB30" s="36" t="s">
        <v>153</v>
      </c>
      <c r="AC30" s="13">
        <v>27648.02</v>
      </c>
    </row>
    <row r="31" spans="1:29" ht="15.75" thickBot="1" x14ac:dyDescent="0.3">
      <c r="A31" s="14"/>
      <c r="B31" s="129"/>
      <c r="C31" s="135"/>
      <c r="D31" s="39"/>
      <c r="E31" s="7"/>
      <c r="F31" s="47"/>
      <c r="G31" s="100"/>
      <c r="K31" s="564"/>
      <c r="L31" s="129"/>
      <c r="M31" s="259"/>
      <c r="N31" s="135"/>
      <c r="O31" s="155"/>
      <c r="P31" s="39"/>
      <c r="Q31" s="7"/>
      <c r="R31" s="47"/>
      <c r="S31" s="250"/>
      <c r="V31" s="299"/>
      <c r="W31" s="312"/>
      <c r="X31" s="355"/>
      <c r="Y31" s="412"/>
      <c r="Z31" s="379"/>
      <c r="AA31" s="33" t="s">
        <v>11</v>
      </c>
      <c r="AB31" s="30" t="s">
        <v>154</v>
      </c>
      <c r="AC31" s="67">
        <v>17628.71</v>
      </c>
    </row>
    <row r="32" spans="1:29" ht="15.75" hidden="1" thickBot="1" x14ac:dyDescent="0.3">
      <c r="A32" s="14"/>
      <c r="B32" s="129"/>
      <c r="C32" s="135"/>
      <c r="D32" s="39"/>
      <c r="E32" s="7"/>
      <c r="F32" s="47"/>
      <c r="G32" s="100"/>
      <c r="K32" s="564"/>
      <c r="L32" s="129"/>
      <c r="M32" s="259"/>
      <c r="N32" s="135"/>
      <c r="O32" s="155"/>
      <c r="P32" s="39"/>
      <c r="Q32" s="7"/>
      <c r="R32" s="47"/>
      <c r="S32" s="250"/>
      <c r="V32" s="298"/>
      <c r="W32" s="311"/>
      <c r="X32" s="301"/>
      <c r="Y32" s="313"/>
      <c r="Z32" s="293"/>
      <c r="AA32" s="404"/>
      <c r="AB32" s="102"/>
      <c r="AC32" s="254"/>
    </row>
    <row r="33" spans="1:32" ht="15.75" hidden="1" thickBot="1" x14ac:dyDescent="0.3">
      <c r="A33" s="14"/>
      <c r="B33" s="129"/>
      <c r="C33" s="135"/>
      <c r="D33" s="39"/>
      <c r="E33" s="7"/>
      <c r="F33" s="47"/>
      <c r="G33" s="100"/>
      <c r="K33" s="564"/>
      <c r="L33" s="129"/>
      <c r="M33" s="259"/>
      <c r="N33" s="135"/>
      <c r="O33" s="155"/>
      <c r="P33" s="39"/>
      <c r="Q33" s="7"/>
      <c r="R33" s="47"/>
      <c r="S33" s="250"/>
      <c r="V33" s="299"/>
      <c r="W33" s="312"/>
      <c r="X33" s="256"/>
      <c r="Y33" s="314"/>
      <c r="Z33" s="292"/>
      <c r="AA33" s="310"/>
      <c r="AB33" s="30"/>
      <c r="AC33" s="67"/>
    </row>
    <row r="34" spans="1:32" ht="15.75" hidden="1" thickBot="1" x14ac:dyDescent="0.3">
      <c r="A34" s="14"/>
      <c r="B34" s="40"/>
      <c r="C34" s="135"/>
      <c r="D34" s="75"/>
      <c r="E34" s="7" t="s">
        <v>11</v>
      </c>
      <c r="F34" s="47" t="s">
        <v>56</v>
      </c>
      <c r="G34" s="100">
        <v>12093.04</v>
      </c>
      <c r="K34" s="502"/>
      <c r="L34" s="187"/>
      <c r="M34" s="188"/>
      <c r="N34" s="189"/>
      <c r="O34" s="190"/>
      <c r="P34" s="183"/>
      <c r="Q34" s="33"/>
      <c r="R34" s="174"/>
      <c r="S34" s="149"/>
      <c r="V34" s="317">
        <v>3</v>
      </c>
      <c r="W34" s="316" t="s">
        <v>71</v>
      </c>
      <c r="X34" s="278"/>
      <c r="Y34" s="318"/>
      <c r="Z34" s="214"/>
      <c r="AA34" s="319"/>
      <c r="AB34" s="215"/>
      <c r="AC34" s="216"/>
    </row>
    <row r="35" spans="1:32" ht="15.75" customHeight="1" thickBot="1" x14ac:dyDescent="0.3">
      <c r="A35" s="613" t="s">
        <v>13</v>
      </c>
      <c r="B35" s="614"/>
      <c r="C35" s="614"/>
      <c r="D35" s="614"/>
      <c r="E35" s="614"/>
      <c r="F35" s="615"/>
      <c r="G35" s="71">
        <f>SUM(G21:G34)</f>
        <v>71919.48000000001</v>
      </c>
      <c r="K35" s="550" t="s">
        <v>13</v>
      </c>
      <c r="L35" s="551"/>
      <c r="M35" s="551"/>
      <c r="N35" s="551"/>
      <c r="O35" s="551"/>
      <c r="P35" s="551"/>
      <c r="Q35" s="551"/>
      <c r="R35" s="552"/>
      <c r="S35" s="71">
        <f>SUM(S21:S34)</f>
        <v>0</v>
      </c>
      <c r="V35" s="526" t="s">
        <v>13</v>
      </c>
      <c r="W35" s="528"/>
      <c r="X35" s="528"/>
      <c r="Y35" s="528"/>
      <c r="Z35" s="528"/>
      <c r="AA35" s="528"/>
      <c r="AB35" s="620"/>
      <c r="AC35" s="463">
        <f>SUM(AC21:AC34)</f>
        <v>227331.93</v>
      </c>
      <c r="AD35" s="8"/>
      <c r="AE35" s="8"/>
      <c r="AF35" s="8"/>
    </row>
    <row r="36" spans="1:32" ht="15.75" customHeight="1" thickBot="1" x14ac:dyDescent="0.3">
      <c r="A36" s="461"/>
      <c r="B36" s="462"/>
      <c r="C36" s="462"/>
      <c r="D36" s="462"/>
      <c r="E36" s="462"/>
      <c r="F36" s="462"/>
      <c r="G36" s="71"/>
      <c r="K36" s="459"/>
      <c r="L36" s="460"/>
      <c r="M36" s="460"/>
      <c r="N36" s="460"/>
      <c r="O36" s="460"/>
      <c r="P36" s="460"/>
      <c r="Q36" s="460"/>
      <c r="R36" s="460"/>
      <c r="S36" s="71"/>
      <c r="V36" s="505">
        <v>1</v>
      </c>
      <c r="W36" s="507" t="s">
        <v>105</v>
      </c>
      <c r="X36" s="509" t="s">
        <v>234</v>
      </c>
      <c r="Y36" s="458" t="s">
        <v>37</v>
      </c>
      <c r="Z36" s="457" t="s">
        <v>235</v>
      </c>
      <c r="AA36" s="381" t="s">
        <v>11</v>
      </c>
      <c r="AB36" s="46" t="s">
        <v>236</v>
      </c>
      <c r="AC36" s="199">
        <v>9332.84</v>
      </c>
      <c r="AD36" s="8"/>
      <c r="AE36" s="8"/>
      <c r="AF36" s="8"/>
    </row>
    <row r="37" spans="1:32" ht="15.75" customHeight="1" thickBot="1" x14ac:dyDescent="0.3">
      <c r="A37" s="461"/>
      <c r="B37" s="462"/>
      <c r="C37" s="462"/>
      <c r="D37" s="462"/>
      <c r="E37" s="462"/>
      <c r="F37" s="462"/>
      <c r="G37" s="71"/>
      <c r="K37" s="459"/>
      <c r="L37" s="460"/>
      <c r="M37" s="460"/>
      <c r="N37" s="460"/>
      <c r="O37" s="460"/>
      <c r="P37" s="460"/>
      <c r="Q37" s="460"/>
      <c r="R37" s="460"/>
      <c r="S37" s="71"/>
      <c r="V37" s="506"/>
      <c r="W37" s="508"/>
      <c r="X37" s="510"/>
      <c r="Y37" s="229"/>
      <c r="Z37" s="456"/>
      <c r="AA37" s="466" t="s">
        <v>11</v>
      </c>
      <c r="AB37" s="30" t="s">
        <v>237</v>
      </c>
      <c r="AC37" s="467">
        <v>32131.01</v>
      </c>
      <c r="AD37" s="8"/>
      <c r="AE37" s="8"/>
      <c r="AF37" s="8"/>
    </row>
    <row r="38" spans="1:32" ht="15.75" customHeight="1" thickBot="1" x14ac:dyDescent="0.3">
      <c r="A38" s="415"/>
      <c r="B38" s="416"/>
      <c r="C38" s="416"/>
      <c r="D38" s="416"/>
      <c r="E38" s="416"/>
      <c r="F38" s="416"/>
      <c r="G38" s="71"/>
      <c r="K38" s="417"/>
      <c r="L38" s="418"/>
      <c r="M38" s="418"/>
      <c r="N38" s="418"/>
      <c r="O38" s="418"/>
      <c r="P38" s="418"/>
      <c r="Q38" s="418"/>
      <c r="R38" s="418"/>
      <c r="S38" s="71"/>
      <c r="V38" s="518">
        <v>2</v>
      </c>
      <c r="W38" s="465" t="s">
        <v>105</v>
      </c>
      <c r="X38" s="249" t="s">
        <v>129</v>
      </c>
      <c r="Y38" s="249" t="s">
        <v>155</v>
      </c>
      <c r="Z38" s="249" t="s">
        <v>156</v>
      </c>
      <c r="AA38" s="494" t="s">
        <v>127</v>
      </c>
      <c r="AB38" s="307" t="s">
        <v>157</v>
      </c>
      <c r="AC38" s="464">
        <v>10004.33</v>
      </c>
      <c r="AD38" s="8"/>
      <c r="AE38" s="251"/>
      <c r="AF38" s="538"/>
    </row>
    <row r="39" spans="1:32" ht="15.75" customHeight="1" thickBot="1" x14ac:dyDescent="0.3">
      <c r="A39" s="415"/>
      <c r="B39" s="416"/>
      <c r="C39" s="416"/>
      <c r="D39" s="416"/>
      <c r="E39" s="416"/>
      <c r="F39" s="416"/>
      <c r="G39" s="71"/>
      <c r="K39" s="417"/>
      <c r="L39" s="418"/>
      <c r="M39" s="418"/>
      <c r="N39" s="418"/>
      <c r="O39" s="418"/>
      <c r="P39" s="418"/>
      <c r="Q39" s="418"/>
      <c r="R39" s="418"/>
      <c r="S39" s="71"/>
      <c r="V39" s="506"/>
      <c r="W39" s="439"/>
      <c r="X39" s="247" t="s">
        <v>158</v>
      </c>
      <c r="Y39" s="247"/>
      <c r="Z39" s="247"/>
      <c r="AA39" s="468"/>
      <c r="AB39" s="247"/>
      <c r="AC39" s="247"/>
      <c r="AD39" s="8"/>
      <c r="AE39" s="8"/>
      <c r="AF39" s="539"/>
    </row>
    <row r="40" spans="1:32" ht="15.75" customHeight="1" thickBot="1" x14ac:dyDescent="0.3">
      <c r="A40" s="415"/>
      <c r="B40" s="416"/>
      <c r="C40" s="416"/>
      <c r="D40" s="416"/>
      <c r="E40" s="416"/>
      <c r="F40" s="416"/>
      <c r="G40" s="71"/>
      <c r="K40" s="417"/>
      <c r="L40" s="418"/>
      <c r="M40" s="418"/>
      <c r="N40" s="418"/>
      <c r="O40" s="418"/>
      <c r="P40" s="418"/>
      <c r="Q40" s="418"/>
      <c r="R40" s="418"/>
      <c r="S40" s="71"/>
      <c r="V40" s="413"/>
      <c r="W40" s="414"/>
      <c r="X40" s="414"/>
      <c r="Y40" s="414"/>
      <c r="Z40" s="414"/>
      <c r="AA40" s="414"/>
      <c r="AB40" s="414"/>
      <c r="AC40" s="19">
        <f>AC38+AC36+AC37</f>
        <v>51468.179999999993</v>
      </c>
    </row>
    <row r="41" spans="1:32" ht="15.75" hidden="1" customHeight="1" thickBot="1" x14ac:dyDescent="0.3">
      <c r="A41" s="415"/>
      <c r="B41" s="416"/>
      <c r="C41" s="416"/>
      <c r="D41" s="416"/>
      <c r="E41" s="416"/>
      <c r="F41" s="416"/>
      <c r="G41" s="71"/>
      <c r="K41" s="417"/>
      <c r="L41" s="418"/>
      <c r="M41" s="418"/>
      <c r="N41" s="418"/>
      <c r="O41" s="418"/>
      <c r="P41" s="418"/>
      <c r="Q41" s="418"/>
      <c r="R41" s="418"/>
      <c r="S41" s="71"/>
      <c r="V41" s="413"/>
      <c r="W41" s="414"/>
      <c r="X41" s="414"/>
      <c r="Y41" s="414"/>
      <c r="Z41" s="414"/>
      <c r="AA41" s="414"/>
      <c r="AB41" s="414"/>
      <c r="AC41" s="438"/>
    </row>
    <row r="42" spans="1:32" ht="15.75" hidden="1" customHeight="1" thickBot="1" x14ac:dyDescent="0.3">
      <c r="A42" s="415"/>
      <c r="B42" s="416"/>
      <c r="C42" s="416"/>
      <c r="D42" s="416"/>
      <c r="E42" s="416"/>
      <c r="F42" s="416"/>
      <c r="G42" s="71"/>
      <c r="K42" s="417"/>
      <c r="L42" s="418"/>
      <c r="M42" s="418"/>
      <c r="N42" s="418"/>
      <c r="O42" s="418"/>
      <c r="P42" s="418"/>
      <c r="Q42" s="418"/>
      <c r="R42" s="418"/>
      <c r="S42" s="71"/>
      <c r="V42" s="413"/>
      <c r="W42" s="414"/>
      <c r="X42" s="414"/>
      <c r="Y42" s="414"/>
      <c r="Z42" s="414"/>
      <c r="AA42" s="414"/>
      <c r="AB42" s="414"/>
      <c r="AC42" s="438"/>
    </row>
    <row r="43" spans="1:32" ht="15.75" hidden="1" customHeight="1" thickBot="1" x14ac:dyDescent="0.3">
      <c r="A43" s="415"/>
      <c r="B43" s="416"/>
      <c r="C43" s="416"/>
      <c r="D43" s="416"/>
      <c r="E43" s="416"/>
      <c r="F43" s="416"/>
      <c r="G43" s="71"/>
      <c r="K43" s="417"/>
      <c r="L43" s="418"/>
      <c r="M43" s="418"/>
      <c r="N43" s="418"/>
      <c r="O43" s="418"/>
      <c r="P43" s="418"/>
      <c r="Q43" s="418"/>
      <c r="R43" s="418"/>
      <c r="S43" s="71"/>
      <c r="V43" s="413"/>
      <c r="W43" s="414"/>
      <c r="X43" s="414"/>
      <c r="Y43" s="414"/>
      <c r="Z43" s="414"/>
      <c r="AA43" s="414"/>
      <c r="AB43" s="414"/>
      <c r="AC43" s="438"/>
    </row>
    <row r="44" spans="1:32" ht="15.75" customHeight="1" thickBot="1" x14ac:dyDescent="0.3">
      <c r="A44" s="73">
        <v>1</v>
      </c>
      <c r="B44" s="53"/>
      <c r="C44" s="28"/>
      <c r="D44" s="18"/>
      <c r="E44" s="27"/>
      <c r="F44" s="41"/>
      <c r="G44" s="31"/>
      <c r="K44" s="601">
        <v>1</v>
      </c>
      <c r="L44" s="603" t="s">
        <v>105</v>
      </c>
      <c r="M44" s="603"/>
      <c r="N44" s="156"/>
      <c r="O44" s="489"/>
      <c r="P44" s="154"/>
      <c r="Q44" s="24"/>
      <c r="R44" s="23"/>
      <c r="S44" s="64"/>
      <c r="V44" s="519">
        <v>1</v>
      </c>
      <c r="W44" s="530" t="s">
        <v>124</v>
      </c>
      <c r="X44" s="382" t="s">
        <v>129</v>
      </c>
      <c r="Y44" s="421" t="s">
        <v>122</v>
      </c>
      <c r="Z44" s="423" t="s">
        <v>130</v>
      </c>
      <c r="AA44" s="489" t="s">
        <v>127</v>
      </c>
      <c r="AB44" s="500" t="s">
        <v>163</v>
      </c>
      <c r="AC44" s="479">
        <v>23975.33</v>
      </c>
    </row>
    <row r="45" spans="1:32" ht="15.75" customHeight="1" thickBot="1" x14ac:dyDescent="0.3">
      <c r="A45" s="191"/>
      <c r="B45" s="192"/>
      <c r="C45" s="78"/>
      <c r="D45" s="18"/>
      <c r="E45" s="18"/>
      <c r="F45" s="41"/>
      <c r="G45" s="56"/>
      <c r="K45" s="636"/>
      <c r="L45" s="637"/>
      <c r="M45" s="637"/>
      <c r="N45" s="75"/>
      <c r="O45" s="638"/>
      <c r="P45" s="43"/>
      <c r="Q45" s="24"/>
      <c r="R45" s="45"/>
      <c r="S45" s="64"/>
      <c r="V45" s="520"/>
      <c r="W45" s="531"/>
      <c r="X45" s="255" t="s">
        <v>131</v>
      </c>
      <c r="Y45" s="420"/>
      <c r="Z45" s="424"/>
      <c r="AA45" s="472"/>
      <c r="AB45" s="470"/>
      <c r="AC45" s="472"/>
    </row>
    <row r="46" spans="1:32" ht="15.75" hidden="1" customHeight="1" thickBot="1" x14ac:dyDescent="0.3">
      <c r="A46" s="191"/>
      <c r="B46" s="192"/>
      <c r="C46" s="78"/>
      <c r="D46" s="18"/>
      <c r="E46" s="18"/>
      <c r="F46" s="41"/>
      <c r="G46" s="56"/>
      <c r="K46" s="636"/>
      <c r="L46" s="637"/>
      <c r="M46" s="637"/>
      <c r="N46" s="75"/>
      <c r="O46" s="638"/>
      <c r="P46" s="43"/>
      <c r="Q46" s="24"/>
      <c r="R46" s="45"/>
      <c r="S46" s="64"/>
      <c r="V46" s="351"/>
      <c r="W46" s="531"/>
      <c r="X46" s="57"/>
      <c r="Y46" s="376"/>
      <c r="Z46" s="280"/>
      <c r="AA46" s="128"/>
      <c r="AB46" s="128"/>
      <c r="AC46" s="87"/>
    </row>
    <row r="47" spans="1:32" ht="15.75" hidden="1" customHeight="1" thickBot="1" x14ac:dyDescent="0.3">
      <c r="A47" s="191"/>
      <c r="B47" s="192"/>
      <c r="C47" s="78"/>
      <c r="D47" s="18"/>
      <c r="E47" s="18"/>
      <c r="F47" s="41"/>
      <c r="G47" s="56"/>
      <c r="K47" s="636"/>
      <c r="L47" s="637"/>
      <c r="M47" s="637"/>
      <c r="N47" s="75"/>
      <c r="O47" s="638"/>
      <c r="P47" s="43"/>
      <c r="Q47" s="24"/>
      <c r="R47" s="45"/>
      <c r="S47" s="64"/>
      <c r="V47" s="351"/>
      <c r="W47" s="531"/>
      <c r="X47" s="61"/>
      <c r="Y47" s="376"/>
      <c r="Z47" s="138"/>
      <c r="AA47" s="128"/>
      <c r="AB47" s="128"/>
      <c r="AC47" s="87"/>
    </row>
    <row r="48" spans="1:32" ht="15.75" hidden="1" customHeight="1" thickBot="1" x14ac:dyDescent="0.3">
      <c r="A48" s="191"/>
      <c r="B48" s="192"/>
      <c r="C48" s="78"/>
      <c r="D48" s="18"/>
      <c r="E48" s="18"/>
      <c r="F48" s="41"/>
      <c r="G48" s="56"/>
      <c r="K48" s="602"/>
      <c r="L48" s="604"/>
      <c r="M48" s="604"/>
      <c r="N48" s="94"/>
      <c r="O48" s="474"/>
      <c r="P48" s="78"/>
      <c r="Q48" s="18"/>
      <c r="R48" s="41"/>
      <c r="S48" s="56"/>
      <c r="V48" s="352"/>
      <c r="W48" s="532"/>
      <c r="X48" s="9"/>
      <c r="Y48" s="372"/>
      <c r="Z48" s="138"/>
      <c r="AA48" s="138"/>
      <c r="AB48" s="138"/>
      <c r="AC48" s="252"/>
    </row>
    <row r="49" spans="1:32" ht="15.75" customHeight="1" thickBot="1" x14ac:dyDescent="0.3">
      <c r="A49" s="553" t="s">
        <v>25</v>
      </c>
      <c r="B49" s="554"/>
      <c r="C49" s="554"/>
      <c r="D49" s="554"/>
      <c r="E49" s="554"/>
      <c r="F49" s="555"/>
      <c r="G49" s="56">
        <f>SUM(G44)</f>
        <v>0</v>
      </c>
      <c r="K49" s="565" t="s">
        <v>25</v>
      </c>
      <c r="L49" s="566"/>
      <c r="M49" s="566"/>
      <c r="N49" s="566"/>
      <c r="O49" s="566"/>
      <c r="P49" s="566"/>
      <c r="Q49" s="566"/>
      <c r="R49" s="567"/>
      <c r="S49" s="196">
        <f>SUM(S44)</f>
        <v>0</v>
      </c>
      <c r="U49" s="81"/>
      <c r="V49" s="565" t="s">
        <v>126</v>
      </c>
      <c r="W49" s="566"/>
      <c r="X49" s="566"/>
      <c r="Y49" s="566"/>
      <c r="Z49" s="566"/>
      <c r="AA49" s="566"/>
      <c r="AB49" s="567"/>
      <c r="AC49" s="140">
        <f>SUM(AC44:AC48)</f>
        <v>23975.33</v>
      </c>
    </row>
    <row r="50" spans="1:32" ht="15.75" customHeight="1" thickBot="1" x14ac:dyDescent="0.3">
      <c r="A50" s="74">
        <v>1</v>
      </c>
      <c r="B50" s="57" t="s">
        <v>33</v>
      </c>
      <c r="C50" s="26" t="s">
        <v>32</v>
      </c>
      <c r="D50" s="21" t="s">
        <v>57</v>
      </c>
      <c r="E50" s="27" t="s">
        <v>11</v>
      </c>
      <c r="F50" s="72" t="s">
        <v>58</v>
      </c>
      <c r="G50" s="130">
        <v>17988.73</v>
      </c>
      <c r="K50" s="583">
        <v>1</v>
      </c>
      <c r="L50" s="485" t="s">
        <v>72</v>
      </c>
      <c r="M50" s="587" t="s">
        <v>110</v>
      </c>
      <c r="N50" s="26" t="s">
        <v>32</v>
      </c>
      <c r="O50" s="475" t="s">
        <v>106</v>
      </c>
      <c r="P50" s="43" t="s">
        <v>44</v>
      </c>
      <c r="Q50" s="22" t="s">
        <v>11</v>
      </c>
      <c r="R50" s="72" t="s">
        <v>109</v>
      </c>
      <c r="S50" s="32">
        <v>76384.22</v>
      </c>
      <c r="V50" s="522">
        <v>1</v>
      </c>
      <c r="W50" s="353" t="s">
        <v>72</v>
      </c>
      <c r="X50" s="290"/>
      <c r="Y50" s="393"/>
      <c r="Z50" s="290"/>
      <c r="AA50" s="491"/>
      <c r="AB50" s="306"/>
      <c r="AC50" s="291"/>
    </row>
    <row r="51" spans="1:32" ht="15.75" customHeight="1" thickBot="1" x14ac:dyDescent="0.3">
      <c r="A51" s="133">
        <v>2</v>
      </c>
      <c r="B51" s="90" t="s">
        <v>38</v>
      </c>
      <c r="C51" s="24" t="s">
        <v>26</v>
      </c>
      <c r="D51" s="131" t="s">
        <v>59</v>
      </c>
      <c r="E51" s="24" t="s">
        <v>11</v>
      </c>
      <c r="F51" s="287" t="s">
        <v>60</v>
      </c>
      <c r="G51" s="132">
        <v>89650.86</v>
      </c>
      <c r="K51" s="640"/>
      <c r="L51" s="488"/>
      <c r="M51" s="639"/>
      <c r="N51" s="24" t="s">
        <v>26</v>
      </c>
      <c r="O51" s="499"/>
      <c r="P51" s="131"/>
      <c r="Q51" s="1"/>
      <c r="R51" s="36"/>
      <c r="S51" s="13"/>
      <c r="V51" s="523"/>
      <c r="W51" s="330"/>
      <c r="X51" s="247"/>
      <c r="Y51" s="394"/>
      <c r="Z51" s="247"/>
      <c r="AA51" s="468"/>
      <c r="AB51" s="247"/>
      <c r="AC51" s="247"/>
    </row>
    <row r="52" spans="1:32" ht="15.75" hidden="1" customHeight="1" thickBot="1" x14ac:dyDescent="0.3">
      <c r="A52" s="74">
        <v>1</v>
      </c>
      <c r="B52" s="57" t="s">
        <v>33</v>
      </c>
      <c r="C52" s="26" t="s">
        <v>32</v>
      </c>
      <c r="D52" s="21" t="s">
        <v>57</v>
      </c>
      <c r="E52" s="27" t="s">
        <v>11</v>
      </c>
      <c r="F52" s="72" t="s">
        <v>58</v>
      </c>
      <c r="G52" s="130">
        <v>17988.73</v>
      </c>
      <c r="K52" s="583">
        <v>1</v>
      </c>
      <c r="L52" s="485" t="s">
        <v>72</v>
      </c>
      <c r="M52" s="587" t="s">
        <v>110</v>
      </c>
      <c r="N52" s="26" t="s">
        <v>32</v>
      </c>
      <c r="O52" s="475" t="s">
        <v>106</v>
      </c>
      <c r="P52" s="43" t="s">
        <v>44</v>
      </c>
      <c r="Q52" s="22" t="s">
        <v>11</v>
      </c>
      <c r="R52" s="72" t="s">
        <v>109</v>
      </c>
      <c r="S52" s="32">
        <v>76384.22</v>
      </c>
      <c r="V52" s="524"/>
      <c r="W52" s="350"/>
      <c r="X52" s="339"/>
      <c r="Y52" s="342"/>
      <c r="Z52" s="348"/>
      <c r="AA52" s="85"/>
      <c r="AB52" s="30"/>
      <c r="AC52" s="93"/>
    </row>
    <row r="53" spans="1:32" ht="15.75" hidden="1" customHeight="1" thickBot="1" x14ac:dyDescent="0.3">
      <c r="A53" s="320"/>
      <c r="B53" s="90"/>
      <c r="C53" s="24"/>
      <c r="D53" s="21"/>
      <c r="E53" s="24"/>
      <c r="F53" s="72"/>
      <c r="G53" s="132"/>
      <c r="K53" s="640"/>
      <c r="L53" s="488"/>
      <c r="M53" s="639"/>
      <c r="N53" s="24"/>
      <c r="O53" s="499"/>
      <c r="P53" s="43"/>
      <c r="Q53" s="9"/>
      <c r="R53" s="321"/>
      <c r="S53" s="250"/>
      <c r="V53" s="524"/>
      <c r="W53" s="340"/>
      <c r="X53" s="339"/>
      <c r="Y53" s="328"/>
      <c r="Z53" s="348"/>
      <c r="AA53" s="1"/>
      <c r="AB53" s="36"/>
      <c r="AC53" s="42"/>
    </row>
    <row r="54" spans="1:32" ht="15.75" hidden="1" customHeight="1" thickBot="1" x14ac:dyDescent="0.3">
      <c r="A54" s="133">
        <v>2</v>
      </c>
      <c r="B54" s="90" t="s">
        <v>38</v>
      </c>
      <c r="C54" s="24" t="s">
        <v>26</v>
      </c>
      <c r="D54" s="131" t="s">
        <v>59</v>
      </c>
      <c r="E54" s="24" t="s">
        <v>11</v>
      </c>
      <c r="F54" s="23" t="s">
        <v>60</v>
      </c>
      <c r="G54" s="132">
        <v>89650.86</v>
      </c>
      <c r="K54" s="640"/>
      <c r="L54" s="488"/>
      <c r="M54" s="639"/>
      <c r="N54" s="24" t="s">
        <v>26</v>
      </c>
      <c r="O54" s="499"/>
      <c r="P54" s="131"/>
      <c r="Q54" s="1"/>
      <c r="R54" s="36"/>
      <c r="S54" s="13"/>
      <c r="V54" s="525"/>
      <c r="W54" s="341"/>
      <c r="X54" s="338"/>
      <c r="Y54" s="336"/>
      <c r="Z54" s="349"/>
      <c r="AA54" s="33"/>
      <c r="AB54" s="30"/>
      <c r="AC54" s="93"/>
    </row>
    <row r="55" spans="1:32" ht="15.75" customHeight="1" thickBot="1" x14ac:dyDescent="0.3">
      <c r="A55" s="526" t="s">
        <v>27</v>
      </c>
      <c r="B55" s="528"/>
      <c r="C55" s="528"/>
      <c r="D55" s="528"/>
      <c r="E55" s="528"/>
      <c r="F55" s="620"/>
      <c r="G55" s="141" t="e">
        <f>G52+G54+#REF!</f>
        <v>#REF!</v>
      </c>
      <c r="K55" s="635" t="s">
        <v>45</v>
      </c>
      <c r="L55" s="527"/>
      <c r="M55" s="527"/>
      <c r="N55" s="527"/>
      <c r="O55" s="527"/>
      <c r="P55" s="527"/>
      <c r="Q55" s="527"/>
      <c r="R55" s="529"/>
      <c r="S55" s="226" t="e">
        <f>S52+S54+#REF!</f>
        <v>#REF!</v>
      </c>
      <c r="V55" s="526" t="s">
        <v>45</v>
      </c>
      <c r="W55" s="527"/>
      <c r="X55" s="527"/>
      <c r="Y55" s="527"/>
      <c r="Z55" s="527"/>
      <c r="AA55" s="528"/>
      <c r="AB55" s="529"/>
      <c r="AC55" s="226">
        <f>AC52+AC54+AC50+AC53+AC51</f>
        <v>0</v>
      </c>
    </row>
    <row r="56" spans="1:32" ht="15.75" customHeight="1" thickBot="1" x14ac:dyDescent="0.3">
      <c r="A56" s="219"/>
      <c r="B56" s="220"/>
      <c r="C56" s="220"/>
      <c r="D56" s="220"/>
      <c r="E56" s="220"/>
      <c r="F56" s="220"/>
      <c r="G56" s="141"/>
      <c r="K56" s="217"/>
      <c r="L56" s="218"/>
      <c r="M56" s="218"/>
      <c r="N56" s="218"/>
      <c r="O56" s="218"/>
      <c r="P56" s="218"/>
      <c r="Q56" s="218"/>
      <c r="R56" s="218"/>
      <c r="S56" s="197"/>
      <c r="V56" s="641">
        <v>1</v>
      </c>
      <c r="W56" s="511" t="s">
        <v>112</v>
      </c>
      <c r="X56" s="290" t="s">
        <v>164</v>
      </c>
      <c r="Y56" s="290" t="s">
        <v>165</v>
      </c>
      <c r="Z56" s="290" t="s">
        <v>166</v>
      </c>
      <c r="AA56" s="492" t="s">
        <v>11</v>
      </c>
      <c r="AB56" s="469" t="s">
        <v>168</v>
      </c>
      <c r="AC56" s="540">
        <v>609541.04</v>
      </c>
    </row>
    <row r="57" spans="1:32" ht="15.75" customHeight="1" thickBot="1" x14ac:dyDescent="0.3">
      <c r="A57" s="294"/>
      <c r="B57" s="295"/>
      <c r="C57" s="295"/>
      <c r="D57" s="295"/>
      <c r="E57" s="295"/>
      <c r="F57" s="295"/>
      <c r="G57" s="141"/>
      <c r="K57" s="296"/>
      <c r="L57" s="297"/>
      <c r="M57" s="297"/>
      <c r="N57" s="297"/>
      <c r="O57" s="297"/>
      <c r="P57" s="297"/>
      <c r="Q57" s="297"/>
      <c r="R57" s="297"/>
      <c r="S57" s="197"/>
      <c r="V57" s="642"/>
      <c r="W57" s="512"/>
      <c r="X57" s="247" t="s">
        <v>167</v>
      </c>
      <c r="Y57" s="247"/>
      <c r="Z57" s="247"/>
      <c r="AA57" s="504"/>
      <c r="AB57" s="470"/>
      <c r="AC57" s="541"/>
      <c r="AD57" s="8"/>
      <c r="AE57" s="8"/>
      <c r="AF57" s="8"/>
    </row>
    <row r="58" spans="1:32" ht="15.75" hidden="1" customHeight="1" thickBot="1" x14ac:dyDescent="0.3">
      <c r="A58" s="219"/>
      <c r="B58" s="220"/>
      <c r="C58" s="220"/>
      <c r="D58" s="220"/>
      <c r="E58" s="220"/>
      <c r="F58" s="220"/>
      <c r="G58" s="141"/>
      <c r="K58" s="217"/>
      <c r="L58" s="218"/>
      <c r="M58" s="218"/>
      <c r="N58" s="218"/>
      <c r="O58" s="218"/>
      <c r="P58" s="218"/>
      <c r="Q58" s="218"/>
      <c r="R58" s="218"/>
      <c r="S58" s="197"/>
      <c r="V58" s="643"/>
      <c r="W58" s="513"/>
      <c r="X58" s="34"/>
      <c r="Y58" s="448"/>
      <c r="Z58" s="445"/>
      <c r="AA58" s="229"/>
      <c r="AB58" s="30"/>
      <c r="AC58" s="93"/>
      <c r="AD58" s="8"/>
      <c r="AE58" s="8"/>
      <c r="AF58" s="8"/>
    </row>
    <row r="59" spans="1:32" ht="15.75" customHeight="1" thickBot="1" x14ac:dyDescent="0.3">
      <c r="A59" s="449"/>
      <c r="B59" s="450"/>
      <c r="C59" s="450"/>
      <c r="D59" s="450"/>
      <c r="E59" s="450"/>
      <c r="F59" s="450"/>
      <c r="G59" s="141"/>
      <c r="K59" s="446"/>
      <c r="L59" s="447"/>
      <c r="M59" s="447"/>
      <c r="N59" s="447"/>
      <c r="O59" s="447"/>
      <c r="P59" s="447"/>
      <c r="Q59" s="447"/>
      <c r="R59" s="447"/>
      <c r="S59" s="197"/>
      <c r="V59" s="453">
        <v>2</v>
      </c>
      <c r="W59" s="511" t="s">
        <v>112</v>
      </c>
      <c r="X59" s="288" t="s">
        <v>139</v>
      </c>
      <c r="Y59" s="290" t="s">
        <v>37</v>
      </c>
      <c r="Z59" s="24" t="s">
        <v>229</v>
      </c>
      <c r="AA59" s="345" t="s">
        <v>11</v>
      </c>
      <c r="AB59" s="46" t="s">
        <v>230</v>
      </c>
      <c r="AC59" s="44">
        <v>10260.219999999999</v>
      </c>
      <c r="AD59" s="8"/>
      <c r="AE59" s="50"/>
      <c r="AF59" s="452"/>
    </row>
    <row r="60" spans="1:32" ht="15.75" customHeight="1" thickBot="1" x14ac:dyDescent="0.3">
      <c r="A60" s="449"/>
      <c r="B60" s="450"/>
      <c r="C60" s="450"/>
      <c r="D60" s="450"/>
      <c r="E60" s="450"/>
      <c r="F60" s="450"/>
      <c r="G60" s="141"/>
      <c r="K60" s="446"/>
      <c r="L60" s="447"/>
      <c r="M60" s="447"/>
      <c r="N60" s="447"/>
      <c r="O60" s="447"/>
      <c r="P60" s="447"/>
      <c r="Q60" s="447"/>
      <c r="R60" s="447"/>
      <c r="S60" s="197"/>
      <c r="V60" s="451"/>
      <c r="W60" s="512"/>
      <c r="X60" s="494" t="s">
        <v>231</v>
      </c>
      <c r="Y60" s="249"/>
      <c r="Z60" s="8"/>
      <c r="AA60" s="371" t="s">
        <v>11</v>
      </c>
      <c r="AB60" s="36" t="s">
        <v>232</v>
      </c>
      <c r="AC60" s="454">
        <v>29301.15</v>
      </c>
      <c r="AD60" s="8"/>
      <c r="AE60" s="50"/>
      <c r="AF60" s="452"/>
    </row>
    <row r="61" spans="1:32" ht="15.75" customHeight="1" thickBot="1" x14ac:dyDescent="0.3">
      <c r="A61" s="449"/>
      <c r="B61" s="450"/>
      <c r="C61" s="450"/>
      <c r="D61" s="450"/>
      <c r="E61" s="450"/>
      <c r="F61" s="450"/>
      <c r="G61" s="141"/>
      <c r="K61" s="446"/>
      <c r="L61" s="447"/>
      <c r="M61" s="447"/>
      <c r="N61" s="447"/>
      <c r="O61" s="447"/>
      <c r="P61" s="447"/>
      <c r="Q61" s="447"/>
      <c r="R61" s="447"/>
      <c r="S61" s="197"/>
      <c r="V61" s="455"/>
      <c r="W61" s="513"/>
      <c r="X61" s="468"/>
      <c r="Y61" s="247"/>
      <c r="Z61" s="35"/>
      <c r="AA61" s="365" t="s">
        <v>11</v>
      </c>
      <c r="AB61" s="30" t="s">
        <v>233</v>
      </c>
      <c r="AC61" s="93">
        <v>14338.8</v>
      </c>
      <c r="AD61" s="8"/>
      <c r="AE61" s="50"/>
      <c r="AF61" s="452"/>
    </row>
    <row r="62" spans="1:32" ht="15.75" customHeight="1" thickBot="1" x14ac:dyDescent="0.3">
      <c r="A62" s="219"/>
      <c r="B62" s="220"/>
      <c r="C62" s="220"/>
      <c r="D62" s="220"/>
      <c r="E62" s="220"/>
      <c r="F62" s="220"/>
      <c r="G62" s="141"/>
      <c r="K62" s="217"/>
      <c r="L62" s="218"/>
      <c r="M62" s="218"/>
      <c r="N62" s="218"/>
      <c r="O62" s="218"/>
      <c r="P62" s="218"/>
      <c r="Q62" s="218"/>
      <c r="R62" s="218"/>
      <c r="S62" s="197"/>
      <c r="V62" s="325">
        <v>3</v>
      </c>
      <c r="W62" s="653" t="s">
        <v>112</v>
      </c>
      <c r="X62" s="290" t="s">
        <v>164</v>
      </c>
      <c r="Y62" s="382" t="s">
        <v>125</v>
      </c>
      <c r="Z62" s="290" t="s">
        <v>181</v>
      </c>
      <c r="AA62" s="115" t="s">
        <v>11</v>
      </c>
      <c r="AB62" s="46" t="s">
        <v>183</v>
      </c>
      <c r="AC62" s="261">
        <v>10244.82</v>
      </c>
    </row>
    <row r="63" spans="1:32" ht="15.75" customHeight="1" thickBot="1" x14ac:dyDescent="0.3">
      <c r="A63" s="358"/>
      <c r="B63" s="359"/>
      <c r="C63" s="359"/>
      <c r="D63" s="359"/>
      <c r="E63" s="359"/>
      <c r="F63" s="359"/>
      <c r="G63" s="141"/>
      <c r="K63" s="360"/>
      <c r="L63" s="361"/>
      <c r="M63" s="361"/>
      <c r="N63" s="361"/>
      <c r="O63" s="361"/>
      <c r="P63" s="361"/>
      <c r="Q63" s="361"/>
      <c r="R63" s="361"/>
      <c r="S63" s="197"/>
      <c r="V63" s="369"/>
      <c r="W63" s="654"/>
      <c r="X63" s="420" t="s">
        <v>182</v>
      </c>
      <c r="Y63" s="253"/>
      <c r="Z63" s="249"/>
      <c r="AA63" s="66" t="s">
        <v>11</v>
      </c>
      <c r="AB63" s="36" t="s">
        <v>184</v>
      </c>
      <c r="AC63" s="87">
        <v>12064.32</v>
      </c>
    </row>
    <row r="64" spans="1:32" ht="15.75" customHeight="1" thickBot="1" x14ac:dyDescent="0.3">
      <c r="A64" s="219"/>
      <c r="B64" s="220"/>
      <c r="C64" s="220"/>
      <c r="D64" s="220"/>
      <c r="E64" s="220"/>
      <c r="F64" s="220"/>
      <c r="G64" s="141"/>
      <c r="K64" s="217"/>
      <c r="L64" s="218"/>
      <c r="M64" s="218"/>
      <c r="N64" s="218"/>
      <c r="O64" s="218"/>
      <c r="P64" s="218"/>
      <c r="Q64" s="218"/>
      <c r="R64" s="218"/>
      <c r="S64" s="197"/>
      <c r="V64" s="300"/>
      <c r="W64" s="655"/>
      <c r="X64" s="249"/>
      <c r="Y64" s="249"/>
      <c r="Z64" s="249"/>
      <c r="AA64" s="85" t="s">
        <v>11</v>
      </c>
      <c r="AB64" s="30" t="s">
        <v>185</v>
      </c>
      <c r="AC64" s="80">
        <v>13035.16</v>
      </c>
    </row>
    <row r="65" spans="1:32" ht="15.75" customHeight="1" thickBot="1" x14ac:dyDescent="0.3">
      <c r="A65" s="219"/>
      <c r="B65" s="220"/>
      <c r="C65" s="220"/>
      <c r="D65" s="220"/>
      <c r="E65" s="220"/>
      <c r="F65" s="220"/>
      <c r="G65" s="141"/>
      <c r="K65" s="217"/>
      <c r="L65" s="218"/>
      <c r="M65" s="218"/>
      <c r="N65" s="218"/>
      <c r="O65" s="218"/>
      <c r="P65" s="218"/>
      <c r="Q65" s="218"/>
      <c r="R65" s="218"/>
      <c r="S65" s="197"/>
      <c r="V65" s="644">
        <v>4</v>
      </c>
      <c r="W65" s="647" t="s">
        <v>112</v>
      </c>
      <c r="X65" s="290" t="s">
        <v>164</v>
      </c>
      <c r="Y65" s="290" t="s">
        <v>169</v>
      </c>
      <c r="Z65" s="290" t="s">
        <v>170</v>
      </c>
      <c r="AA65" s="491" t="s">
        <v>11</v>
      </c>
      <c r="AB65" s="306" t="s">
        <v>171</v>
      </c>
      <c r="AC65" s="291">
        <v>25000</v>
      </c>
    </row>
    <row r="66" spans="1:32" ht="15.75" customHeight="1" thickBot="1" x14ac:dyDescent="0.3">
      <c r="A66" s="332"/>
      <c r="B66" s="333"/>
      <c r="C66" s="333"/>
      <c r="D66" s="333"/>
      <c r="E66" s="333"/>
      <c r="F66" s="333"/>
      <c r="G66" s="141"/>
      <c r="K66" s="334"/>
      <c r="L66" s="335"/>
      <c r="M66" s="335"/>
      <c r="N66" s="335"/>
      <c r="O66" s="335"/>
      <c r="P66" s="335"/>
      <c r="Q66" s="335"/>
      <c r="R66" s="335"/>
      <c r="S66" s="197"/>
      <c r="V66" s="645"/>
      <c r="W66" s="648"/>
      <c r="X66" s="247" t="s">
        <v>172</v>
      </c>
      <c r="Y66" s="247"/>
      <c r="Z66" s="247"/>
      <c r="AA66" s="468"/>
      <c r="AB66" s="247"/>
      <c r="AC66" s="247"/>
    </row>
    <row r="67" spans="1:32" ht="15.75" hidden="1" customHeight="1" thickBot="1" x14ac:dyDescent="0.3">
      <c r="A67" s="219"/>
      <c r="B67" s="220"/>
      <c r="C67" s="220"/>
      <c r="D67" s="220"/>
      <c r="E67" s="220"/>
      <c r="F67" s="220"/>
      <c r="G67" s="141"/>
      <c r="K67" s="217"/>
      <c r="L67" s="218"/>
      <c r="M67" s="218"/>
      <c r="N67" s="218"/>
      <c r="O67" s="218"/>
      <c r="P67" s="218"/>
      <c r="Q67" s="218"/>
      <c r="R67" s="218"/>
      <c r="S67" s="197"/>
      <c r="V67" s="646"/>
      <c r="W67" s="649"/>
      <c r="X67" s="289"/>
      <c r="Y67" s="374"/>
      <c r="Z67" s="373"/>
      <c r="AA67" s="378"/>
      <c r="AB67" s="242"/>
      <c r="AC67" s="149"/>
    </row>
    <row r="68" spans="1:32" ht="15.75" customHeight="1" thickBot="1" x14ac:dyDescent="0.3">
      <c r="A68" s="219"/>
      <c r="B68" s="220"/>
      <c r="C68" s="220"/>
      <c r="D68" s="220"/>
      <c r="E68" s="220"/>
      <c r="F68" s="220"/>
      <c r="G68" s="141"/>
      <c r="K68" s="217"/>
      <c r="L68" s="218"/>
      <c r="M68" s="218"/>
      <c r="N68" s="218"/>
      <c r="O68" s="218"/>
      <c r="P68" s="218"/>
      <c r="Q68" s="218"/>
      <c r="R68" s="218"/>
      <c r="S68" s="197"/>
      <c r="V68" s="644">
        <v>5</v>
      </c>
      <c r="W68" s="497" t="s">
        <v>112</v>
      </c>
      <c r="X68" s="290" t="s">
        <v>164</v>
      </c>
      <c r="Y68" s="290" t="s">
        <v>173</v>
      </c>
      <c r="Z68" s="290" t="s">
        <v>174</v>
      </c>
      <c r="AA68" s="288" t="s">
        <v>11</v>
      </c>
      <c r="AB68" s="306" t="s">
        <v>175</v>
      </c>
      <c r="AC68" s="291">
        <v>24465.78</v>
      </c>
    </row>
    <row r="69" spans="1:32" ht="15.75" customHeight="1" thickBot="1" x14ac:dyDescent="0.3">
      <c r="A69" s="274"/>
      <c r="B69" s="275"/>
      <c r="C69" s="275"/>
      <c r="D69" s="275"/>
      <c r="E69" s="275"/>
      <c r="F69" s="275"/>
      <c r="G69" s="141"/>
      <c r="K69" s="271"/>
      <c r="L69" s="272"/>
      <c r="M69" s="272"/>
      <c r="N69" s="272"/>
      <c r="O69" s="272"/>
      <c r="P69" s="272"/>
      <c r="Q69" s="272"/>
      <c r="R69" s="272"/>
      <c r="S69" s="197"/>
      <c r="V69" s="645"/>
      <c r="W69" s="650"/>
      <c r="X69" s="247" t="s">
        <v>176</v>
      </c>
      <c r="Y69" s="247"/>
      <c r="Z69" s="247"/>
      <c r="AA69" s="249"/>
      <c r="AB69" s="249"/>
      <c r="AC69" s="249"/>
    </row>
    <row r="70" spans="1:32" ht="15.75" hidden="1" customHeight="1" thickBot="1" x14ac:dyDescent="0.3">
      <c r="A70" s="274"/>
      <c r="B70" s="275"/>
      <c r="C70" s="275"/>
      <c r="D70" s="275"/>
      <c r="E70" s="275"/>
      <c r="F70" s="275"/>
      <c r="G70" s="141"/>
      <c r="K70" s="271"/>
      <c r="L70" s="272"/>
      <c r="M70" s="272"/>
      <c r="N70" s="272"/>
      <c r="O70" s="272"/>
      <c r="P70" s="272"/>
      <c r="Q70" s="272"/>
      <c r="R70" s="272"/>
      <c r="S70" s="197"/>
      <c r="V70" s="645"/>
      <c r="W70" s="650"/>
      <c r="X70" s="305"/>
      <c r="Y70" s="362"/>
      <c r="Z70" s="293"/>
      <c r="AA70" s="277"/>
      <c r="AB70" s="123"/>
      <c r="AC70" s="213"/>
    </row>
    <row r="71" spans="1:32" ht="15.75" customHeight="1" x14ac:dyDescent="0.25">
      <c r="A71" s="143">
        <v>1</v>
      </c>
      <c r="B71" s="144" t="s">
        <v>38</v>
      </c>
      <c r="C71" s="83" t="s">
        <v>61</v>
      </c>
      <c r="D71" s="83" t="s">
        <v>62</v>
      </c>
      <c r="E71" s="83" t="s">
        <v>11</v>
      </c>
      <c r="F71" s="91" t="s">
        <v>64</v>
      </c>
      <c r="G71" s="68">
        <v>291641.86</v>
      </c>
      <c r="K71" s="576">
        <v>1</v>
      </c>
      <c r="L71" s="509" t="s">
        <v>112</v>
      </c>
      <c r="M71" s="193"/>
      <c r="N71" s="83"/>
      <c r="O71" s="83"/>
      <c r="P71" s="83"/>
      <c r="Q71" s="83"/>
      <c r="R71" s="83"/>
      <c r="S71" s="199"/>
      <c r="V71" s="651">
        <v>6</v>
      </c>
      <c r="W71" s="497" t="s">
        <v>112</v>
      </c>
      <c r="X71" s="290" t="s">
        <v>164</v>
      </c>
      <c r="Y71" s="290" t="s">
        <v>177</v>
      </c>
      <c r="Z71" s="290" t="s">
        <v>178</v>
      </c>
      <c r="AA71" s="440" t="s">
        <v>11</v>
      </c>
      <c r="AB71" s="123" t="s">
        <v>180</v>
      </c>
      <c r="AC71" s="213">
        <v>16776.080000000002</v>
      </c>
    </row>
    <row r="72" spans="1:32" ht="15.75" customHeight="1" thickBot="1" x14ac:dyDescent="0.3">
      <c r="A72" s="145"/>
      <c r="B72" s="1" t="s">
        <v>63</v>
      </c>
      <c r="C72" s="1"/>
      <c r="D72" s="1"/>
      <c r="E72" s="1" t="s">
        <v>11</v>
      </c>
      <c r="F72" s="92" t="s">
        <v>65</v>
      </c>
      <c r="G72" s="13">
        <v>144718.13</v>
      </c>
      <c r="K72" s="577"/>
      <c r="L72" s="498"/>
      <c r="M72" s="1"/>
      <c r="N72" s="1"/>
      <c r="O72" s="1"/>
      <c r="P72" s="1"/>
      <c r="Q72" s="1"/>
      <c r="R72" s="1"/>
      <c r="S72" s="200"/>
      <c r="V72" s="652"/>
      <c r="W72" s="537"/>
      <c r="X72" s="247" t="s">
        <v>179</v>
      </c>
      <c r="Y72" s="249"/>
      <c r="Z72" s="249"/>
      <c r="AA72" s="249"/>
      <c r="AB72" s="249"/>
      <c r="AC72" s="308"/>
    </row>
    <row r="73" spans="1:32" ht="15.75" customHeight="1" x14ac:dyDescent="0.25">
      <c r="A73" s="145"/>
      <c r="B73" s="134"/>
      <c r="C73" s="1"/>
      <c r="D73" s="1"/>
      <c r="E73" s="1" t="s">
        <v>11</v>
      </c>
      <c r="F73" s="92" t="s">
        <v>66</v>
      </c>
      <c r="G73" s="13">
        <v>135571.5</v>
      </c>
      <c r="K73" s="577"/>
      <c r="L73" s="498"/>
      <c r="M73" s="134"/>
      <c r="N73" s="1"/>
      <c r="O73" s="1"/>
      <c r="P73" s="1"/>
      <c r="Q73" s="1"/>
      <c r="R73" s="92"/>
      <c r="S73" s="13"/>
      <c r="V73" s="395">
        <v>7</v>
      </c>
      <c r="W73" s="481" t="s">
        <v>112</v>
      </c>
      <c r="X73" s="290" t="s">
        <v>129</v>
      </c>
      <c r="Y73" s="290" t="s">
        <v>186</v>
      </c>
      <c r="Z73" s="290" t="s">
        <v>187</v>
      </c>
      <c r="AA73" s="491" t="s">
        <v>11</v>
      </c>
      <c r="AB73" s="306" t="s">
        <v>188</v>
      </c>
      <c r="AC73" s="291">
        <v>66419.350000000006</v>
      </c>
    </row>
    <row r="74" spans="1:32" ht="18" customHeight="1" thickBot="1" x14ac:dyDescent="0.3">
      <c r="A74" s="145"/>
      <c r="B74" s="134"/>
      <c r="C74" s="1"/>
      <c r="D74" s="1"/>
      <c r="E74" s="1"/>
      <c r="F74" s="92"/>
      <c r="G74" s="13"/>
      <c r="K74" s="577"/>
      <c r="L74" s="498"/>
      <c r="M74" s="134"/>
      <c r="N74" s="1"/>
      <c r="O74" s="1"/>
      <c r="P74" s="1"/>
      <c r="Q74" s="1"/>
      <c r="R74" s="92"/>
      <c r="S74" s="13"/>
      <c r="V74" s="427"/>
      <c r="W74" s="521"/>
      <c r="X74" s="249" t="s">
        <v>189</v>
      </c>
      <c r="Y74" s="249"/>
      <c r="Z74" s="249"/>
      <c r="AA74" s="476"/>
      <c r="AB74" s="249"/>
      <c r="AC74" s="249"/>
    </row>
    <row r="75" spans="1:32" ht="18" customHeight="1" x14ac:dyDescent="0.25">
      <c r="A75" s="145"/>
      <c r="B75" s="134"/>
      <c r="C75" s="1"/>
      <c r="D75" s="1"/>
      <c r="E75" s="1"/>
      <c r="F75" s="92"/>
      <c r="G75" s="13"/>
      <c r="K75" s="577"/>
      <c r="L75" s="498"/>
      <c r="M75" s="134"/>
      <c r="N75" s="1"/>
      <c r="O75" s="1"/>
      <c r="P75" s="1"/>
      <c r="Q75" s="1"/>
      <c r="R75" s="92"/>
      <c r="S75" s="13"/>
      <c r="V75" s="383">
        <v>8</v>
      </c>
      <c r="W75" s="481" t="s">
        <v>112</v>
      </c>
      <c r="X75" s="288" t="s">
        <v>129</v>
      </c>
      <c r="Y75" s="290" t="s">
        <v>198</v>
      </c>
      <c r="Z75" s="29" t="s">
        <v>199</v>
      </c>
      <c r="AA75" s="475" t="s">
        <v>11</v>
      </c>
      <c r="AB75" s="500" t="s">
        <v>201</v>
      </c>
      <c r="AC75" s="540">
        <v>48720.85</v>
      </c>
    </row>
    <row r="76" spans="1:32" ht="15.75" customHeight="1" thickBot="1" x14ac:dyDescent="0.3">
      <c r="A76" s="145"/>
      <c r="B76" s="134"/>
      <c r="C76" s="1"/>
      <c r="D76" s="1"/>
      <c r="E76" s="1"/>
      <c r="F76" s="92"/>
      <c r="G76" s="13"/>
      <c r="K76" s="577"/>
      <c r="L76" s="498"/>
      <c r="M76" s="134"/>
      <c r="N76" s="1"/>
      <c r="O76" s="1"/>
      <c r="P76" s="1"/>
      <c r="Q76" s="1"/>
      <c r="R76" s="92"/>
      <c r="S76" s="13"/>
      <c r="V76" s="428"/>
      <c r="W76" s="483"/>
      <c r="X76" s="289" t="s">
        <v>200</v>
      </c>
      <c r="Y76" s="247"/>
      <c r="Z76" s="15"/>
      <c r="AA76" s="474"/>
      <c r="AB76" s="484"/>
      <c r="AC76" s="490"/>
    </row>
    <row r="77" spans="1:32" ht="15.75" customHeight="1" x14ac:dyDescent="0.25">
      <c r="A77" s="133"/>
      <c r="B77" s="84"/>
      <c r="C77" s="7"/>
      <c r="D77" s="7"/>
      <c r="E77" s="7"/>
      <c r="F77" s="123"/>
      <c r="G77" s="136"/>
      <c r="K77" s="577"/>
      <c r="L77" s="498"/>
      <c r="M77" s="84"/>
      <c r="N77" s="7"/>
      <c r="O77" s="7"/>
      <c r="P77" s="7"/>
      <c r="Q77" s="7"/>
      <c r="R77" s="123"/>
      <c r="S77" s="136"/>
      <c r="V77" s="579">
        <v>9</v>
      </c>
      <c r="W77" s="648" t="s">
        <v>112</v>
      </c>
      <c r="X77" s="288" t="s">
        <v>129</v>
      </c>
      <c r="Y77" s="290" t="s">
        <v>202</v>
      </c>
      <c r="Z77" s="29" t="s">
        <v>203</v>
      </c>
      <c r="AA77" s="83" t="s">
        <v>11</v>
      </c>
      <c r="AB77" s="46" t="s">
        <v>204</v>
      </c>
      <c r="AC77" s="261">
        <v>11711.31</v>
      </c>
    </row>
    <row r="78" spans="1:32" ht="15.75" customHeight="1" x14ac:dyDescent="0.25">
      <c r="A78" s="133"/>
      <c r="B78" s="84"/>
      <c r="C78" s="7"/>
      <c r="D78" s="7"/>
      <c r="E78" s="7"/>
      <c r="F78" s="123"/>
      <c r="G78" s="136"/>
      <c r="K78" s="577"/>
      <c r="L78" s="498"/>
      <c r="M78" s="84"/>
      <c r="N78" s="7"/>
      <c r="O78" s="7"/>
      <c r="P78" s="7"/>
      <c r="Q78" s="7"/>
      <c r="R78" s="123"/>
      <c r="S78" s="136"/>
      <c r="V78" s="579"/>
      <c r="W78" s="648"/>
      <c r="X78" s="305" t="s">
        <v>205</v>
      </c>
      <c r="Y78" s="249"/>
      <c r="Z78" s="14"/>
      <c r="AA78" s="1" t="s">
        <v>11</v>
      </c>
      <c r="AB78" s="36" t="s">
        <v>206</v>
      </c>
      <c r="AC78" s="87">
        <v>62205.46</v>
      </c>
    </row>
    <row r="79" spans="1:32" ht="15.75" customHeight="1" thickBot="1" x14ac:dyDescent="0.3">
      <c r="A79" s="133"/>
      <c r="B79" s="84"/>
      <c r="C79" s="7"/>
      <c r="D79" s="7"/>
      <c r="E79" s="7"/>
      <c r="F79" s="123"/>
      <c r="G79" s="136"/>
      <c r="K79" s="577"/>
      <c r="L79" s="498"/>
      <c r="M79" s="84"/>
      <c r="N79" s="7"/>
      <c r="O79" s="7"/>
      <c r="P79" s="7"/>
      <c r="Q79" s="7"/>
      <c r="R79" s="123"/>
      <c r="S79" s="136"/>
      <c r="V79" s="579"/>
      <c r="W79" s="657"/>
      <c r="X79" s="249"/>
      <c r="Y79" s="249"/>
      <c r="Z79" s="14"/>
      <c r="AA79" s="7" t="s">
        <v>11</v>
      </c>
      <c r="AB79" s="37" t="s">
        <v>207</v>
      </c>
      <c r="AC79" s="252">
        <v>8640.33</v>
      </c>
    </row>
    <row r="80" spans="1:32" ht="15.75" customHeight="1" x14ac:dyDescent="0.25">
      <c r="A80" s="133"/>
      <c r="B80" s="84"/>
      <c r="C80" s="7"/>
      <c r="D80" s="7"/>
      <c r="E80" s="7"/>
      <c r="F80" s="123"/>
      <c r="G80" s="136"/>
      <c r="K80" s="577"/>
      <c r="L80" s="498"/>
      <c r="M80" s="84"/>
      <c r="N80" s="7"/>
      <c r="O80" s="7"/>
      <c r="P80" s="7"/>
      <c r="Q80" s="7"/>
      <c r="R80" s="123"/>
      <c r="S80" s="136"/>
      <c r="V80" s="580">
        <v>10</v>
      </c>
      <c r="W80" s="481" t="s">
        <v>112</v>
      </c>
      <c r="X80" s="290" t="s">
        <v>129</v>
      </c>
      <c r="Y80" s="290" t="s">
        <v>116</v>
      </c>
      <c r="Z80" s="290" t="s">
        <v>208</v>
      </c>
      <c r="AA80" s="380" t="s">
        <v>11</v>
      </c>
      <c r="AB80" s="46" t="s">
        <v>210</v>
      </c>
      <c r="AC80" s="44">
        <v>13334.82</v>
      </c>
      <c r="AF80" s="81"/>
    </row>
    <row r="81" spans="1:29" ht="15.75" customHeight="1" thickBot="1" x14ac:dyDescent="0.3">
      <c r="A81" s="133"/>
      <c r="B81" s="84"/>
      <c r="C81" s="7"/>
      <c r="D81" s="7"/>
      <c r="E81" s="7"/>
      <c r="F81" s="123"/>
      <c r="G81" s="136"/>
      <c r="K81" s="577"/>
      <c r="L81" s="498"/>
      <c r="M81" s="84"/>
      <c r="N81" s="7"/>
      <c r="O81" s="7"/>
      <c r="P81" s="7"/>
      <c r="Q81" s="7"/>
      <c r="R81" s="123"/>
      <c r="S81" s="136"/>
      <c r="V81" s="581"/>
      <c r="W81" s="483"/>
      <c r="X81" s="247" t="s">
        <v>209</v>
      </c>
      <c r="Y81" s="247"/>
      <c r="Z81" s="247"/>
      <c r="AA81" s="401" t="s">
        <v>11</v>
      </c>
      <c r="AB81" s="30" t="s">
        <v>211</v>
      </c>
      <c r="AC81" s="93">
        <v>18902.509999999998</v>
      </c>
    </row>
    <row r="82" spans="1:29" ht="15.75" hidden="1" customHeight="1" x14ac:dyDescent="0.25">
      <c r="A82" s="133"/>
      <c r="B82" s="84"/>
      <c r="C82" s="7"/>
      <c r="D82" s="7"/>
      <c r="E82" s="7"/>
      <c r="F82" s="123"/>
      <c r="G82" s="136"/>
      <c r="K82" s="577"/>
      <c r="L82" s="498"/>
      <c r="M82" s="84"/>
      <c r="N82" s="7"/>
      <c r="O82" s="7"/>
      <c r="P82" s="7"/>
      <c r="Q82" s="7"/>
      <c r="R82" s="123"/>
      <c r="S82" s="136"/>
      <c r="V82" s="592">
        <v>10</v>
      </c>
      <c r="W82" s="497" t="s">
        <v>112</v>
      </c>
      <c r="X82" s="262"/>
      <c r="Y82" s="544"/>
      <c r="Z82" s="475"/>
      <c r="AA82" s="234"/>
      <c r="AB82" s="46"/>
      <c r="AC82" s="44"/>
    </row>
    <row r="83" spans="1:29" ht="15.75" hidden="1" customHeight="1" thickBot="1" x14ac:dyDescent="0.3">
      <c r="A83" s="133"/>
      <c r="B83" s="84"/>
      <c r="C83" s="7"/>
      <c r="D83" s="7"/>
      <c r="E83" s="7"/>
      <c r="F83" s="123"/>
      <c r="G83" s="136"/>
      <c r="K83" s="577"/>
      <c r="L83" s="498"/>
      <c r="M83" s="84"/>
      <c r="N83" s="7"/>
      <c r="O83" s="7"/>
      <c r="P83" s="7"/>
      <c r="Q83" s="7"/>
      <c r="R83" s="123"/>
      <c r="S83" s="136"/>
      <c r="V83" s="593"/>
      <c r="W83" s="656"/>
      <c r="X83" s="542"/>
      <c r="Y83" s="545"/>
      <c r="Z83" s="499"/>
      <c r="AA83" s="235"/>
      <c r="AB83" s="36"/>
      <c r="AC83" s="42"/>
    </row>
    <row r="84" spans="1:29" ht="15.75" hidden="1" customHeight="1" thickBot="1" x14ac:dyDescent="0.3">
      <c r="A84" s="133"/>
      <c r="B84" s="84"/>
      <c r="C84" s="7"/>
      <c r="D84" s="7"/>
      <c r="E84" s="7"/>
      <c r="F84" s="123"/>
      <c r="G84" s="136"/>
      <c r="K84" s="577"/>
      <c r="L84" s="498"/>
      <c r="M84" s="84"/>
      <c r="N84" s="7"/>
      <c r="O84" s="7"/>
      <c r="P84" s="7"/>
      <c r="Q84" s="7"/>
      <c r="R84" s="123"/>
      <c r="S84" s="136"/>
      <c r="V84" s="594"/>
      <c r="W84" s="257"/>
      <c r="X84" s="543"/>
      <c r="Y84" s="546"/>
      <c r="Z84" s="474"/>
      <c r="AA84" s="258"/>
      <c r="AB84" s="30"/>
      <c r="AC84" s="93"/>
    </row>
    <row r="85" spans="1:29" ht="15.75" hidden="1" customHeight="1" x14ac:dyDescent="0.25">
      <c r="A85" s="133"/>
      <c r="B85" s="84"/>
      <c r="C85" s="7"/>
      <c r="D85" s="7"/>
      <c r="E85" s="7"/>
      <c r="F85" s="123"/>
      <c r="G85" s="136"/>
      <c r="K85" s="577"/>
      <c r="L85" s="498"/>
      <c r="M85" s="84"/>
      <c r="N85" s="7"/>
      <c r="O85" s="7"/>
      <c r="P85" s="7"/>
      <c r="Q85" s="7"/>
      <c r="R85" s="123"/>
      <c r="S85" s="136"/>
      <c r="V85" s="592">
        <v>11</v>
      </c>
      <c r="W85" s="497" t="s">
        <v>112</v>
      </c>
      <c r="X85" s="112"/>
      <c r="Y85" s="354"/>
      <c r="Z85" s="475"/>
      <c r="AA85" s="475"/>
      <c r="AB85" s="500"/>
      <c r="AC85" s="540"/>
    </row>
    <row r="86" spans="1:29" ht="15.75" hidden="1" customHeight="1" thickBot="1" x14ac:dyDescent="0.3">
      <c r="A86" s="133"/>
      <c r="B86" s="84"/>
      <c r="C86" s="7"/>
      <c r="D86" s="7"/>
      <c r="E86" s="7"/>
      <c r="F86" s="123"/>
      <c r="G86" s="136"/>
      <c r="K86" s="577"/>
      <c r="L86" s="498"/>
      <c r="M86" s="84"/>
      <c r="N86" s="7"/>
      <c r="O86" s="7"/>
      <c r="P86" s="7"/>
      <c r="Q86" s="7"/>
      <c r="R86" s="123"/>
      <c r="S86" s="136"/>
      <c r="V86" s="594"/>
      <c r="W86" s="537"/>
      <c r="X86" s="263"/>
      <c r="Y86" s="357"/>
      <c r="Z86" s="474"/>
      <c r="AA86" s="474"/>
      <c r="AB86" s="484"/>
      <c r="AC86" s="582"/>
    </row>
    <row r="87" spans="1:29" ht="15.75" hidden="1" customHeight="1" x14ac:dyDescent="0.25">
      <c r="A87" s="133"/>
      <c r="B87" s="84"/>
      <c r="C87" s="7"/>
      <c r="D87" s="7"/>
      <c r="E87" s="7"/>
      <c r="F87" s="123"/>
      <c r="G87" s="136"/>
      <c r="K87" s="577"/>
      <c r="L87" s="498"/>
      <c r="M87" s="84"/>
      <c r="N87" s="7"/>
      <c r="O87" s="7"/>
      <c r="P87" s="7"/>
      <c r="Q87" s="7"/>
      <c r="R87" s="123"/>
      <c r="S87" s="136"/>
      <c r="V87" s="238">
        <v>12</v>
      </c>
      <c r="W87" s="482" t="s">
        <v>112</v>
      </c>
      <c r="X87" s="112"/>
      <c r="Y87" s="354"/>
      <c r="Z87" s="22"/>
      <c r="AA87" s="234"/>
      <c r="AB87" s="46"/>
      <c r="AC87" s="261"/>
    </row>
    <row r="88" spans="1:29" ht="15.75" hidden="1" customHeight="1" thickBot="1" x14ac:dyDescent="0.3">
      <c r="A88" s="133"/>
      <c r="B88" s="84"/>
      <c r="C88" s="7"/>
      <c r="D88" s="7"/>
      <c r="E88" s="7"/>
      <c r="F88" s="123"/>
      <c r="G88" s="136"/>
      <c r="K88" s="577"/>
      <c r="L88" s="498"/>
      <c r="M88" s="84"/>
      <c r="N88" s="7"/>
      <c r="O88" s="7"/>
      <c r="P88" s="7"/>
      <c r="Q88" s="7"/>
      <c r="R88" s="123"/>
      <c r="S88" s="136"/>
      <c r="V88" s="337"/>
      <c r="W88" s="521"/>
      <c r="X88" s="245"/>
      <c r="Y88" s="362"/>
      <c r="Z88" s="8"/>
      <c r="AA88" s="260"/>
      <c r="AB88" s="37"/>
      <c r="AC88" s="252"/>
    </row>
    <row r="89" spans="1:29" ht="15.75" customHeight="1" x14ac:dyDescent="0.25">
      <c r="A89" s="133"/>
      <c r="B89" s="84"/>
      <c r="C89" s="7"/>
      <c r="D89" s="7"/>
      <c r="E89" s="7"/>
      <c r="F89" s="123"/>
      <c r="G89" s="136"/>
      <c r="K89" s="577"/>
      <c r="L89" s="498"/>
      <c r="M89" s="84"/>
      <c r="N89" s="7"/>
      <c r="O89" s="7"/>
      <c r="P89" s="7"/>
      <c r="Q89" s="7"/>
      <c r="R89" s="123"/>
      <c r="S89" s="136"/>
      <c r="V89" s="375">
        <v>11</v>
      </c>
      <c r="W89" s="481" t="s">
        <v>112</v>
      </c>
      <c r="X89" s="290" t="s">
        <v>129</v>
      </c>
      <c r="Y89" s="290" t="s">
        <v>31</v>
      </c>
      <c r="Z89" s="290" t="s">
        <v>190</v>
      </c>
      <c r="AA89" s="115" t="s">
        <v>11</v>
      </c>
      <c r="AB89" s="46" t="s">
        <v>191</v>
      </c>
      <c r="AC89" s="261">
        <v>166336.84</v>
      </c>
    </row>
    <row r="90" spans="1:29" ht="15.75" customHeight="1" x14ac:dyDescent="0.25">
      <c r="A90" s="133"/>
      <c r="B90" s="84"/>
      <c r="C90" s="7"/>
      <c r="D90" s="7"/>
      <c r="E90" s="7"/>
      <c r="F90" s="123"/>
      <c r="G90" s="136"/>
      <c r="K90" s="577"/>
      <c r="L90" s="498"/>
      <c r="M90" s="84"/>
      <c r="N90" s="7"/>
      <c r="O90" s="7"/>
      <c r="P90" s="7"/>
      <c r="Q90" s="7"/>
      <c r="R90" s="123"/>
      <c r="S90" s="136"/>
      <c r="V90" s="337"/>
      <c r="W90" s="482"/>
      <c r="X90" s="476" t="s">
        <v>192</v>
      </c>
      <c r="Y90" s="249"/>
      <c r="Z90" s="249"/>
      <c r="AA90" s="66" t="s">
        <v>11</v>
      </c>
      <c r="AB90" s="36" t="s">
        <v>193</v>
      </c>
      <c r="AC90" s="87">
        <v>22924.25</v>
      </c>
    </row>
    <row r="91" spans="1:29" ht="15.75" customHeight="1" x14ac:dyDescent="0.25">
      <c r="A91" s="133"/>
      <c r="B91" s="84"/>
      <c r="C91" s="7"/>
      <c r="D91" s="7"/>
      <c r="E91" s="7"/>
      <c r="F91" s="123"/>
      <c r="G91" s="136"/>
      <c r="K91" s="577"/>
      <c r="L91" s="498"/>
      <c r="M91" s="84"/>
      <c r="N91" s="7"/>
      <c r="O91" s="7"/>
      <c r="P91" s="7"/>
      <c r="Q91" s="7"/>
      <c r="R91" s="123"/>
      <c r="S91" s="136"/>
      <c r="V91" s="337"/>
      <c r="W91" s="482"/>
      <c r="X91" s="476"/>
      <c r="Y91" s="249"/>
      <c r="Z91" s="249"/>
      <c r="AA91" s="66" t="s">
        <v>11</v>
      </c>
      <c r="AB91" s="36" t="s">
        <v>194</v>
      </c>
      <c r="AC91" s="87">
        <v>45314.37</v>
      </c>
    </row>
    <row r="92" spans="1:29" ht="15.75" customHeight="1" x14ac:dyDescent="0.25">
      <c r="A92" s="133"/>
      <c r="B92" s="84"/>
      <c r="C92" s="7"/>
      <c r="D92" s="7"/>
      <c r="E92" s="7"/>
      <c r="F92" s="123"/>
      <c r="G92" s="136"/>
      <c r="K92" s="577"/>
      <c r="L92" s="498"/>
      <c r="M92" s="84"/>
      <c r="N92" s="7"/>
      <c r="O92" s="7"/>
      <c r="P92" s="7"/>
      <c r="Q92" s="7"/>
      <c r="R92" s="123"/>
      <c r="S92" s="136"/>
      <c r="V92" s="337"/>
      <c r="W92" s="482"/>
      <c r="X92" s="476"/>
      <c r="Y92" s="249"/>
      <c r="Z92" s="249"/>
      <c r="AA92" s="66" t="s">
        <v>11</v>
      </c>
      <c r="AB92" s="36" t="s">
        <v>195</v>
      </c>
      <c r="AC92" s="87">
        <v>48836.33</v>
      </c>
    </row>
    <row r="93" spans="1:29" ht="15.75" customHeight="1" x14ac:dyDescent="0.25">
      <c r="A93" s="133"/>
      <c r="B93" s="84"/>
      <c r="C93" s="7"/>
      <c r="D93" s="7"/>
      <c r="E93" s="7"/>
      <c r="F93" s="123"/>
      <c r="G93" s="136"/>
      <c r="K93" s="577"/>
      <c r="L93" s="498"/>
      <c r="M93" s="84"/>
      <c r="N93" s="7"/>
      <c r="O93" s="7"/>
      <c r="P93" s="7"/>
      <c r="Q93" s="7"/>
      <c r="R93" s="123"/>
      <c r="S93" s="136"/>
      <c r="V93" s="337"/>
      <c r="W93" s="482"/>
      <c r="X93" s="476"/>
      <c r="Y93" s="249"/>
      <c r="Z93" s="249"/>
      <c r="AA93" s="66" t="s">
        <v>11</v>
      </c>
      <c r="AB93" s="36" t="s">
        <v>196</v>
      </c>
      <c r="AC93" s="87">
        <v>22832.22</v>
      </c>
    </row>
    <row r="94" spans="1:29" ht="15.75" customHeight="1" thickBot="1" x14ac:dyDescent="0.3">
      <c r="A94" s="133"/>
      <c r="B94" s="84"/>
      <c r="C94" s="7"/>
      <c r="D94" s="7"/>
      <c r="E94" s="7"/>
      <c r="F94" s="123"/>
      <c r="G94" s="136"/>
      <c r="K94" s="577"/>
      <c r="L94" s="498"/>
      <c r="M94" s="84"/>
      <c r="N94" s="7"/>
      <c r="O94" s="7"/>
      <c r="P94" s="7"/>
      <c r="Q94" s="7"/>
      <c r="R94" s="123"/>
      <c r="S94" s="136"/>
      <c r="V94" s="337"/>
      <c r="W94" s="482"/>
      <c r="X94" s="476"/>
      <c r="Y94" s="249"/>
      <c r="Z94" s="249"/>
      <c r="AA94" s="124" t="s">
        <v>11</v>
      </c>
      <c r="AB94" s="37" t="s">
        <v>197</v>
      </c>
      <c r="AC94" s="252">
        <v>15643.65</v>
      </c>
    </row>
    <row r="95" spans="1:29" ht="15.75" hidden="1" customHeight="1" thickBot="1" x14ac:dyDescent="0.3">
      <c r="A95" s="133"/>
      <c r="B95" s="84"/>
      <c r="C95" s="7"/>
      <c r="D95" s="7"/>
      <c r="E95" s="7"/>
      <c r="F95" s="123"/>
      <c r="G95" s="136"/>
      <c r="K95" s="577"/>
      <c r="L95" s="498"/>
      <c r="M95" s="84"/>
      <c r="N95" s="7"/>
      <c r="O95" s="7"/>
      <c r="P95" s="7"/>
      <c r="Q95" s="7"/>
      <c r="R95" s="123"/>
      <c r="S95" s="136"/>
      <c r="V95" s="337"/>
      <c r="W95" s="521"/>
      <c r="X95" s="75"/>
      <c r="Y95" s="387"/>
      <c r="Z95" s="8"/>
      <c r="AA95" s="389"/>
      <c r="AB95" s="37"/>
      <c r="AC95" s="137"/>
    </row>
    <row r="96" spans="1:29" ht="15.75" customHeight="1" x14ac:dyDescent="0.25">
      <c r="A96" s="133"/>
      <c r="B96" s="84"/>
      <c r="C96" s="7"/>
      <c r="D96" s="7"/>
      <c r="E96" s="7"/>
      <c r="F96" s="123"/>
      <c r="G96" s="136"/>
      <c r="K96" s="577"/>
      <c r="L96" s="498"/>
      <c r="M96" s="84"/>
      <c r="N96" s="7"/>
      <c r="O96" s="7"/>
      <c r="P96" s="7"/>
      <c r="Q96" s="7"/>
      <c r="R96" s="123"/>
      <c r="S96" s="136"/>
      <c r="V96" s="385">
        <v>12</v>
      </c>
      <c r="W96" s="481" t="s">
        <v>112</v>
      </c>
      <c r="X96" s="290" t="s">
        <v>129</v>
      </c>
      <c r="Y96" s="290" t="s">
        <v>136</v>
      </c>
      <c r="Z96" s="29" t="s">
        <v>212</v>
      </c>
      <c r="AA96" s="83" t="s">
        <v>11</v>
      </c>
      <c r="AB96" s="46" t="s">
        <v>214</v>
      </c>
      <c r="AC96" s="261">
        <v>60856.53</v>
      </c>
    </row>
    <row r="97" spans="1:29" ht="15.75" customHeight="1" thickBot="1" x14ac:dyDescent="0.3">
      <c r="A97" s="133"/>
      <c r="B97" s="84"/>
      <c r="C97" s="7"/>
      <c r="D97" s="7"/>
      <c r="E97" s="7"/>
      <c r="F97" s="123"/>
      <c r="G97" s="136"/>
      <c r="K97" s="577"/>
      <c r="L97" s="498"/>
      <c r="M97" s="84"/>
      <c r="N97" s="7"/>
      <c r="O97" s="7"/>
      <c r="P97" s="7"/>
      <c r="Q97" s="7"/>
      <c r="R97" s="123"/>
      <c r="S97" s="136"/>
      <c r="V97" s="244">
        <v>13</v>
      </c>
      <c r="W97" s="483"/>
      <c r="X97" s="249" t="s">
        <v>213</v>
      </c>
      <c r="Y97" s="249"/>
      <c r="Z97" s="14"/>
      <c r="AA97" s="249"/>
      <c r="AB97" s="249"/>
      <c r="AC97" s="308"/>
    </row>
    <row r="98" spans="1:29" ht="15.75" hidden="1" customHeight="1" x14ac:dyDescent="0.25">
      <c r="A98" s="133"/>
      <c r="B98" s="84"/>
      <c r="C98" s="7"/>
      <c r="D98" s="7"/>
      <c r="E98" s="7"/>
      <c r="F98" s="123"/>
      <c r="G98" s="136"/>
      <c r="K98" s="577"/>
      <c r="L98" s="498"/>
      <c r="M98" s="84"/>
      <c r="N98" s="7"/>
      <c r="O98" s="7"/>
      <c r="P98" s="7"/>
      <c r="Q98" s="7"/>
      <c r="R98" s="123"/>
      <c r="S98" s="136"/>
      <c r="V98" s="337"/>
      <c r="W98" s="386"/>
      <c r="X98" s="305"/>
      <c r="Y98" s="391"/>
      <c r="Z98" s="249"/>
      <c r="AA98" s="388"/>
      <c r="AB98" s="97"/>
      <c r="AC98" s="390"/>
    </row>
    <row r="99" spans="1:29" ht="15.75" hidden="1" customHeight="1" thickBot="1" x14ac:dyDescent="0.3">
      <c r="A99" s="133"/>
      <c r="B99" s="84"/>
      <c r="C99" s="7"/>
      <c r="D99" s="7"/>
      <c r="E99" s="7"/>
      <c r="F99" s="123"/>
      <c r="G99" s="136"/>
      <c r="K99" s="577"/>
      <c r="L99" s="498"/>
      <c r="M99" s="84"/>
      <c r="N99" s="7"/>
      <c r="O99" s="7"/>
      <c r="P99" s="7"/>
      <c r="Q99" s="7"/>
      <c r="R99" s="123"/>
      <c r="S99" s="136"/>
      <c r="V99" s="244"/>
      <c r="W99" s="384"/>
      <c r="X99" s="289"/>
      <c r="Y99" s="374"/>
      <c r="Z99" s="247"/>
      <c r="AA99" s="392"/>
      <c r="AB99" s="97"/>
      <c r="AC99" s="390"/>
    </row>
    <row r="100" spans="1:29" ht="15.75" customHeight="1" x14ac:dyDescent="0.25">
      <c r="A100" s="133"/>
      <c r="B100" s="84"/>
      <c r="C100" s="7"/>
      <c r="D100" s="7"/>
      <c r="E100" s="7"/>
      <c r="F100" s="123"/>
      <c r="G100" s="136"/>
      <c r="K100" s="577"/>
      <c r="L100" s="498"/>
      <c r="M100" s="84"/>
      <c r="N100" s="7"/>
      <c r="O100" s="7"/>
      <c r="P100" s="7"/>
      <c r="Q100" s="7"/>
      <c r="R100" s="123"/>
      <c r="S100" s="136"/>
      <c r="V100" s="396">
        <v>14</v>
      </c>
      <c r="W100" s="481" t="s">
        <v>112</v>
      </c>
      <c r="X100" s="290" t="s">
        <v>129</v>
      </c>
      <c r="Y100" s="290" t="s">
        <v>215</v>
      </c>
      <c r="Z100" s="290" t="s">
        <v>216</v>
      </c>
      <c r="AA100" s="492" t="s">
        <v>11</v>
      </c>
      <c r="AB100" s="547" t="s">
        <v>218</v>
      </c>
      <c r="AC100" s="514">
        <v>13429.53</v>
      </c>
    </row>
    <row r="101" spans="1:29" ht="15.75" customHeight="1" thickBot="1" x14ac:dyDescent="0.3">
      <c r="A101" s="133"/>
      <c r="B101" s="84"/>
      <c r="C101" s="7"/>
      <c r="D101" s="7"/>
      <c r="E101" s="7"/>
      <c r="F101" s="123"/>
      <c r="G101" s="136"/>
      <c r="K101" s="577"/>
      <c r="L101" s="498"/>
      <c r="M101" s="84"/>
      <c r="N101" s="7"/>
      <c r="O101" s="7"/>
      <c r="P101" s="7"/>
      <c r="Q101" s="7"/>
      <c r="R101" s="123"/>
      <c r="S101" s="136"/>
      <c r="V101" s="397"/>
      <c r="W101" s="483"/>
      <c r="X101" s="247" t="s">
        <v>217</v>
      </c>
      <c r="Y101" s="247"/>
      <c r="Z101" s="247"/>
      <c r="AA101" s="487"/>
      <c r="AB101" s="548"/>
      <c r="AC101" s="468"/>
    </row>
    <row r="102" spans="1:29" ht="15.75" customHeight="1" x14ac:dyDescent="0.25">
      <c r="A102" s="133"/>
      <c r="B102" s="84"/>
      <c r="C102" s="7"/>
      <c r="D102" s="7"/>
      <c r="E102" s="7"/>
      <c r="F102" s="123"/>
      <c r="G102" s="136"/>
      <c r="K102" s="577"/>
      <c r="L102" s="498"/>
      <c r="M102" s="84"/>
      <c r="N102" s="7"/>
      <c r="O102" s="7"/>
      <c r="P102" s="7"/>
      <c r="Q102" s="7"/>
      <c r="R102" s="123"/>
      <c r="S102" s="136"/>
      <c r="V102" s="441">
        <v>15</v>
      </c>
      <c r="W102" s="481" t="s">
        <v>112</v>
      </c>
      <c r="X102" s="290" t="s">
        <v>139</v>
      </c>
      <c r="Y102" s="290" t="s">
        <v>225</v>
      </c>
      <c r="Z102" s="29" t="s">
        <v>226</v>
      </c>
      <c r="AA102" s="515" t="s">
        <v>127</v>
      </c>
      <c r="AB102" s="503" t="s">
        <v>228</v>
      </c>
      <c r="AC102" s="514">
        <v>8145.19</v>
      </c>
    </row>
    <row r="103" spans="1:29" ht="15.75" customHeight="1" thickBot="1" x14ac:dyDescent="0.3">
      <c r="A103" s="133"/>
      <c r="B103" s="84"/>
      <c r="C103" s="7"/>
      <c r="D103" s="7"/>
      <c r="E103" s="7"/>
      <c r="F103" s="123"/>
      <c r="G103" s="136"/>
      <c r="K103" s="577"/>
      <c r="L103" s="498"/>
      <c r="M103" s="84"/>
      <c r="N103" s="7"/>
      <c r="O103" s="7"/>
      <c r="P103" s="7"/>
      <c r="Q103" s="7"/>
      <c r="R103" s="123"/>
      <c r="S103" s="136"/>
      <c r="V103" s="441"/>
      <c r="W103" s="483"/>
      <c r="X103" s="247" t="s">
        <v>227</v>
      </c>
      <c r="Y103" s="247"/>
      <c r="Z103" s="15"/>
      <c r="AA103" s="468"/>
      <c r="AB103" s="496"/>
      <c r="AC103" s="468"/>
    </row>
    <row r="104" spans="1:29" ht="15.75" customHeight="1" x14ac:dyDescent="0.25">
      <c r="A104" s="133"/>
      <c r="B104" s="84"/>
      <c r="C104" s="7"/>
      <c r="D104" s="7"/>
      <c r="E104" s="7"/>
      <c r="F104" s="123"/>
      <c r="G104" s="136"/>
      <c r="K104" s="577"/>
      <c r="L104" s="498"/>
      <c r="M104" s="84"/>
      <c r="N104" s="7"/>
      <c r="O104" s="7"/>
      <c r="P104" s="7"/>
      <c r="Q104" s="7"/>
      <c r="R104" s="123"/>
      <c r="S104" s="136"/>
      <c r="V104" s="442">
        <v>16</v>
      </c>
      <c r="W104" s="481" t="s">
        <v>112</v>
      </c>
      <c r="X104" s="290" t="s">
        <v>129</v>
      </c>
      <c r="Y104" s="290" t="s">
        <v>221</v>
      </c>
      <c r="Z104" s="290" t="s">
        <v>222</v>
      </c>
      <c r="AA104" s="515" t="s">
        <v>127</v>
      </c>
      <c r="AB104" s="306" t="s">
        <v>223</v>
      </c>
      <c r="AC104" s="291">
        <v>71934.84</v>
      </c>
    </row>
    <row r="105" spans="1:29" ht="15.75" customHeight="1" thickBot="1" x14ac:dyDescent="0.3">
      <c r="A105" s="133"/>
      <c r="B105" s="84"/>
      <c r="C105" s="7"/>
      <c r="D105" s="7"/>
      <c r="E105" s="7"/>
      <c r="F105" s="123"/>
      <c r="G105" s="136"/>
      <c r="K105" s="577"/>
      <c r="L105" s="498"/>
      <c r="M105" s="84"/>
      <c r="N105" s="7"/>
      <c r="O105" s="7"/>
      <c r="P105" s="7"/>
      <c r="Q105" s="7"/>
      <c r="R105" s="123"/>
      <c r="S105" s="136"/>
      <c r="V105" s="443"/>
      <c r="W105" s="483"/>
      <c r="X105" s="249" t="s">
        <v>224</v>
      </c>
      <c r="Y105" s="249"/>
      <c r="Z105" s="249"/>
      <c r="AA105" s="476"/>
      <c r="AB105" s="249"/>
      <c r="AC105" s="249"/>
    </row>
    <row r="106" spans="1:29" ht="15.75" customHeight="1" x14ac:dyDescent="0.25">
      <c r="A106" s="133"/>
      <c r="B106" s="84"/>
      <c r="C106" s="7"/>
      <c r="D106" s="7"/>
      <c r="E106" s="7"/>
      <c r="F106" s="123"/>
      <c r="G106" s="136"/>
      <c r="K106" s="577"/>
      <c r="L106" s="498"/>
      <c r="M106" s="84"/>
      <c r="N106" s="7"/>
      <c r="O106" s="7"/>
      <c r="P106" s="7"/>
      <c r="Q106" s="7"/>
      <c r="R106" s="123"/>
      <c r="S106" s="136"/>
      <c r="V106" s="441">
        <v>17</v>
      </c>
      <c r="W106" s="481" t="s">
        <v>112</v>
      </c>
      <c r="X106" s="290" t="s">
        <v>129</v>
      </c>
      <c r="Y106" s="290" t="s">
        <v>128</v>
      </c>
      <c r="Z106" s="29" t="s">
        <v>219</v>
      </c>
      <c r="AA106" s="515" t="s">
        <v>127</v>
      </c>
      <c r="AB106" s="516" t="s">
        <v>146</v>
      </c>
      <c r="AC106" s="514">
        <v>28000</v>
      </c>
    </row>
    <row r="107" spans="1:29" ht="15.75" customHeight="1" thickBot="1" x14ac:dyDescent="0.3">
      <c r="A107" s="133"/>
      <c r="B107" s="84"/>
      <c r="C107" s="7"/>
      <c r="D107" s="7"/>
      <c r="E107" s="7"/>
      <c r="F107" s="123"/>
      <c r="G107" s="136"/>
      <c r="K107" s="577"/>
      <c r="L107" s="498"/>
      <c r="M107" s="84"/>
      <c r="N107" s="7"/>
      <c r="O107" s="7"/>
      <c r="P107" s="7"/>
      <c r="Q107" s="7"/>
      <c r="R107" s="123"/>
      <c r="S107" s="136"/>
      <c r="V107" s="397"/>
      <c r="W107" s="483"/>
      <c r="X107" s="247" t="s">
        <v>220</v>
      </c>
      <c r="Y107" s="247"/>
      <c r="Z107" s="15"/>
      <c r="AA107" s="468"/>
      <c r="AB107" s="517"/>
      <c r="AC107" s="468"/>
    </row>
    <row r="108" spans="1:29" ht="15.75" hidden="1" customHeight="1" x14ac:dyDescent="0.25">
      <c r="A108" s="133"/>
      <c r="B108" s="84"/>
      <c r="C108" s="7"/>
      <c r="D108" s="7"/>
      <c r="E108" s="7"/>
      <c r="F108" s="123"/>
      <c r="G108" s="136"/>
      <c r="K108" s="577"/>
      <c r="L108" s="498"/>
      <c r="M108" s="84"/>
      <c r="N108" s="7"/>
      <c r="O108" s="7"/>
      <c r="P108" s="7"/>
      <c r="Q108" s="7"/>
      <c r="R108" s="123"/>
      <c r="S108" s="136"/>
      <c r="V108" s="337">
        <v>12</v>
      </c>
      <c r="W108" s="482" t="s">
        <v>112</v>
      </c>
      <c r="X108" s="305"/>
      <c r="Y108" s="249"/>
      <c r="Z108" s="249"/>
      <c r="AA108" s="104"/>
      <c r="AB108" s="102"/>
      <c r="AC108" s="103"/>
    </row>
    <row r="109" spans="1:29" ht="15.75" hidden="1" customHeight="1" thickBot="1" x14ac:dyDescent="0.3">
      <c r="A109" s="133"/>
      <c r="B109" s="84"/>
      <c r="C109" s="7"/>
      <c r="D109" s="7"/>
      <c r="E109" s="7"/>
      <c r="F109" s="123"/>
      <c r="G109" s="136"/>
      <c r="K109" s="577"/>
      <c r="L109" s="498"/>
      <c r="M109" s="84"/>
      <c r="N109" s="7"/>
      <c r="O109" s="7"/>
      <c r="P109" s="7"/>
      <c r="Q109" s="7"/>
      <c r="R109" s="123"/>
      <c r="S109" s="136"/>
      <c r="V109" s="244"/>
      <c r="W109" s="483"/>
      <c r="X109" s="289"/>
      <c r="Y109" s="249"/>
      <c r="Z109" s="249"/>
      <c r="AA109" s="66"/>
      <c r="AB109" s="36"/>
      <c r="AC109" s="87"/>
    </row>
    <row r="110" spans="1:29" ht="15.75" hidden="1" customHeight="1" x14ac:dyDescent="0.25">
      <c r="A110" s="133"/>
      <c r="B110" s="84"/>
      <c r="C110" s="7"/>
      <c r="D110" s="7"/>
      <c r="E110" s="7"/>
      <c r="F110" s="123"/>
      <c r="G110" s="136"/>
      <c r="K110" s="577"/>
      <c r="L110" s="498"/>
      <c r="M110" s="84"/>
      <c r="N110" s="7"/>
      <c r="O110" s="7"/>
      <c r="P110" s="7"/>
      <c r="Q110" s="7"/>
      <c r="R110" s="123"/>
      <c r="S110" s="136"/>
      <c r="V110" s="337">
        <v>13</v>
      </c>
      <c r="W110" s="482" t="s">
        <v>112</v>
      </c>
      <c r="X110" s="75"/>
      <c r="Y110" s="9"/>
      <c r="Z110" s="327"/>
      <c r="AA110" s="356"/>
      <c r="AB110" s="102"/>
      <c r="AC110" s="103"/>
    </row>
    <row r="111" spans="1:29" ht="15.75" hidden="1" customHeight="1" thickBot="1" x14ac:dyDescent="0.3">
      <c r="A111" s="133"/>
      <c r="B111" s="84"/>
      <c r="C111" s="7"/>
      <c r="D111" s="7"/>
      <c r="E111" s="7"/>
      <c r="F111" s="123"/>
      <c r="G111" s="136"/>
      <c r="K111" s="577"/>
      <c r="L111" s="498"/>
      <c r="M111" s="84"/>
      <c r="N111" s="7"/>
      <c r="O111" s="7"/>
      <c r="P111" s="7"/>
      <c r="Q111" s="7"/>
      <c r="R111" s="123"/>
      <c r="S111" s="136"/>
      <c r="V111" s="244"/>
      <c r="W111" s="483"/>
      <c r="X111" s="48"/>
      <c r="Y111" s="34"/>
      <c r="Z111" s="15"/>
      <c r="AA111" s="221"/>
      <c r="AB111" s="36"/>
      <c r="AC111" s="87"/>
    </row>
    <row r="112" spans="1:29" ht="15.75" hidden="1" customHeight="1" x14ac:dyDescent="0.25">
      <c r="A112" s="133"/>
      <c r="B112" s="84"/>
      <c r="C112" s="7"/>
      <c r="D112" s="7"/>
      <c r="E112" s="7"/>
      <c r="F112" s="123"/>
      <c r="G112" s="136"/>
      <c r="K112" s="577"/>
      <c r="L112" s="498"/>
      <c r="M112" s="84"/>
      <c r="N112" s="7"/>
      <c r="O112" s="7"/>
      <c r="P112" s="7"/>
      <c r="Q112" s="7"/>
      <c r="R112" s="123"/>
      <c r="S112" s="136"/>
      <c r="V112" s="286">
        <v>11</v>
      </c>
      <c r="W112" s="481" t="s">
        <v>112</v>
      </c>
      <c r="X112" s="77"/>
      <c r="Y112" s="22"/>
      <c r="Z112" s="22"/>
      <c r="AA112" s="75"/>
      <c r="AB112" s="153"/>
      <c r="AC112" s="182"/>
    </row>
    <row r="113" spans="1:36" ht="15.75" hidden="1" customHeight="1" thickBot="1" x14ac:dyDescent="0.3">
      <c r="A113" s="133"/>
      <c r="B113" s="84"/>
      <c r="C113" s="7"/>
      <c r="D113" s="7"/>
      <c r="E113" s="7"/>
      <c r="F113" s="123"/>
      <c r="G113" s="136"/>
      <c r="K113" s="577"/>
      <c r="L113" s="498"/>
      <c r="M113" s="84"/>
      <c r="N113" s="7"/>
      <c r="O113" s="7"/>
      <c r="P113" s="7"/>
      <c r="Q113" s="7"/>
      <c r="R113" s="123"/>
      <c r="S113" s="136"/>
      <c r="V113" s="244"/>
      <c r="W113" s="483"/>
      <c r="X113" s="48"/>
      <c r="Y113" s="34"/>
      <c r="Z113" s="34"/>
      <c r="AA113" s="34"/>
      <c r="AB113" s="34"/>
      <c r="AC113" s="34"/>
    </row>
    <row r="114" spans="1:36" ht="15.75" hidden="1" customHeight="1" x14ac:dyDescent="0.25">
      <c r="A114" s="133"/>
      <c r="B114" s="84"/>
      <c r="C114" s="7"/>
      <c r="D114" s="7"/>
      <c r="E114" s="7"/>
      <c r="F114" s="123"/>
      <c r="G114" s="136"/>
      <c r="K114" s="577"/>
      <c r="L114" s="498"/>
      <c r="M114" s="84"/>
      <c r="N114" s="7"/>
      <c r="O114" s="7"/>
      <c r="P114" s="7"/>
      <c r="Q114" s="7"/>
      <c r="R114" s="123"/>
      <c r="S114" s="136"/>
      <c r="V114" s="276">
        <v>11</v>
      </c>
      <c r="W114" s="481" t="s">
        <v>112</v>
      </c>
      <c r="X114" s="77"/>
      <c r="Y114" s="22"/>
      <c r="Z114" s="22"/>
      <c r="AA114" s="266"/>
      <c r="AB114" s="23"/>
      <c r="AC114" s="172"/>
    </row>
    <row r="115" spans="1:36" ht="15.75" hidden="1" customHeight="1" thickBot="1" x14ac:dyDescent="0.3">
      <c r="A115" s="133"/>
      <c r="B115" s="84"/>
      <c r="C115" s="7"/>
      <c r="D115" s="7"/>
      <c r="E115" s="7"/>
      <c r="F115" s="123"/>
      <c r="G115" s="136"/>
      <c r="K115" s="577"/>
      <c r="L115" s="498"/>
      <c r="M115" s="84"/>
      <c r="N115" s="7"/>
      <c r="O115" s="7"/>
      <c r="P115" s="7"/>
      <c r="Q115" s="7"/>
      <c r="R115" s="123"/>
      <c r="S115" s="136"/>
      <c r="V115" s="244"/>
      <c r="W115" s="483"/>
      <c r="X115" s="75"/>
      <c r="Y115" s="9"/>
      <c r="Z115" s="9"/>
      <c r="AA115" s="33"/>
      <c r="AB115" s="30"/>
      <c r="AC115" s="105"/>
    </row>
    <row r="116" spans="1:36" ht="17.25" hidden="1" customHeight="1" x14ac:dyDescent="0.25">
      <c r="A116" s="133"/>
      <c r="B116" s="84"/>
      <c r="C116" s="7"/>
      <c r="D116" s="7"/>
      <c r="E116" s="7"/>
      <c r="F116" s="123"/>
      <c r="G116" s="136"/>
      <c r="K116" s="577"/>
      <c r="L116" s="498"/>
      <c r="M116" s="84"/>
      <c r="N116" s="7"/>
      <c r="O116" s="7"/>
      <c r="P116" s="7"/>
      <c r="Q116" s="7"/>
      <c r="R116" s="123"/>
      <c r="S116" s="136"/>
      <c r="V116" s="580">
        <v>12</v>
      </c>
      <c r="W116" s="482" t="s">
        <v>112</v>
      </c>
      <c r="X116" s="288"/>
      <c r="Y116" s="290"/>
      <c r="Z116" s="290"/>
      <c r="AA116" s="493"/>
      <c r="AB116" s="288"/>
      <c r="AC116" s="291"/>
    </row>
    <row r="117" spans="1:36" ht="15.75" hidden="1" customHeight="1" thickBot="1" x14ac:dyDescent="0.3">
      <c r="A117" s="133"/>
      <c r="B117" s="84"/>
      <c r="C117" s="7"/>
      <c r="D117" s="7"/>
      <c r="E117" s="7"/>
      <c r="F117" s="123"/>
      <c r="G117" s="136"/>
      <c r="K117" s="577"/>
      <c r="L117" s="498"/>
      <c r="M117" s="84"/>
      <c r="N117" s="7"/>
      <c r="O117" s="7"/>
      <c r="P117" s="7"/>
      <c r="Q117" s="7"/>
      <c r="R117" s="123"/>
      <c r="S117" s="136"/>
      <c r="V117" s="581"/>
      <c r="W117" s="483"/>
      <c r="X117" s="289"/>
      <c r="Y117" s="243"/>
      <c r="Z117" s="35"/>
      <c r="AA117" s="477"/>
      <c r="AB117" s="247"/>
      <c r="AC117" s="247"/>
    </row>
    <row r="118" spans="1:36" ht="15.75" hidden="1" customHeight="1" x14ac:dyDescent="0.25">
      <c r="A118" s="133"/>
      <c r="B118" s="84"/>
      <c r="C118" s="7"/>
      <c r="D118" s="7"/>
      <c r="E118" s="7"/>
      <c r="F118" s="123"/>
      <c r="G118" s="136"/>
      <c r="K118" s="577"/>
      <c r="L118" s="498"/>
      <c r="M118" s="84"/>
      <c r="N118" s="7"/>
      <c r="O118" s="7"/>
      <c r="P118" s="7"/>
      <c r="Q118" s="7"/>
      <c r="R118" s="123"/>
      <c r="S118" s="136"/>
      <c r="V118" s="238">
        <v>15</v>
      </c>
      <c r="W118" s="482" t="s">
        <v>112</v>
      </c>
      <c r="X118" s="61"/>
      <c r="Y118" s="248"/>
      <c r="Z118" s="249"/>
      <c r="AA118" s="494"/>
      <c r="AB118" s="558"/>
      <c r="AC118" s="549"/>
    </row>
    <row r="119" spans="1:36" ht="15.75" hidden="1" customHeight="1" thickBot="1" x14ac:dyDescent="0.3">
      <c r="A119" s="133"/>
      <c r="B119" s="84"/>
      <c r="C119" s="7"/>
      <c r="D119" s="7"/>
      <c r="E119" s="7"/>
      <c r="F119" s="123"/>
      <c r="G119" s="136"/>
      <c r="K119" s="577"/>
      <c r="L119" s="498"/>
      <c r="M119" s="84"/>
      <c r="N119" s="7"/>
      <c r="O119" s="7"/>
      <c r="P119" s="7"/>
      <c r="Q119" s="7"/>
      <c r="R119" s="123"/>
      <c r="S119" s="136"/>
      <c r="V119" s="244"/>
      <c r="W119" s="483"/>
      <c r="X119" s="34"/>
      <c r="Y119" s="246"/>
      <c r="Z119" s="247"/>
      <c r="AA119" s="476"/>
      <c r="AB119" s="480"/>
      <c r="AC119" s="476"/>
    </row>
    <row r="120" spans="1:36" ht="15.75" hidden="1" customHeight="1" thickBot="1" x14ac:dyDescent="0.3">
      <c r="A120" s="146"/>
      <c r="B120" s="147"/>
      <c r="C120" s="147"/>
      <c r="D120" s="147"/>
      <c r="E120" s="33" t="s">
        <v>11</v>
      </c>
      <c r="F120" s="62" t="s">
        <v>67</v>
      </c>
      <c r="G120" s="67">
        <v>93955.9</v>
      </c>
      <c r="K120" s="578"/>
      <c r="L120" s="510"/>
      <c r="M120" s="147"/>
      <c r="N120" s="147"/>
      <c r="O120" s="147"/>
      <c r="P120" s="147"/>
      <c r="Q120" s="33"/>
      <c r="R120" s="62"/>
      <c r="S120" s="67"/>
      <c r="V120" s="225"/>
      <c r="W120" s="240"/>
      <c r="X120" s="237"/>
      <c r="Y120" s="236"/>
      <c r="Z120" s="239"/>
      <c r="AA120" s="241"/>
      <c r="AB120" s="242"/>
      <c r="AC120" s="149"/>
    </row>
    <row r="121" spans="1:36" ht="15.75" customHeight="1" thickBot="1" x14ac:dyDescent="0.3">
      <c r="A121" s="553" t="s">
        <v>68</v>
      </c>
      <c r="B121" s="554"/>
      <c r="C121" s="554"/>
      <c r="D121" s="554"/>
      <c r="E121" s="554"/>
      <c r="F121" s="555"/>
      <c r="G121" s="142" t="e">
        <f>G71+G72+G73+#REF!+G120</f>
        <v>#REF!</v>
      </c>
      <c r="K121" s="565" t="s">
        <v>68</v>
      </c>
      <c r="L121" s="566"/>
      <c r="M121" s="566"/>
      <c r="N121" s="566"/>
      <c r="O121" s="566"/>
      <c r="P121" s="566"/>
      <c r="Q121" s="566"/>
      <c r="R121" s="567"/>
      <c r="S121" s="205" t="e">
        <f>S71+S72+S73+#REF!+S120</f>
        <v>#REF!</v>
      </c>
      <c r="V121" s="553" t="s">
        <v>68</v>
      </c>
      <c r="W121" s="554"/>
      <c r="X121" s="554"/>
      <c r="Y121" s="554"/>
      <c r="Z121" s="554"/>
      <c r="AA121" s="554"/>
      <c r="AB121" s="555"/>
      <c r="AC121" s="279">
        <f>SUM(AC56:AC120)</f>
        <v>1499215.75</v>
      </c>
    </row>
    <row r="122" spans="1:36" ht="15.75" customHeight="1" thickBot="1" x14ac:dyDescent="0.3">
      <c r="A122" s="281"/>
      <c r="B122" s="282"/>
      <c r="C122" s="282"/>
      <c r="D122" s="282"/>
      <c r="E122" s="282"/>
      <c r="F122" s="283"/>
      <c r="G122" s="204"/>
      <c r="K122" s="284"/>
      <c r="L122" s="285"/>
      <c r="M122" s="285"/>
      <c r="N122" s="285"/>
      <c r="O122" s="285"/>
      <c r="P122" s="285"/>
      <c r="Q122" s="285"/>
      <c r="R122" s="285"/>
      <c r="S122" s="204"/>
      <c r="V122" s="559">
        <v>1</v>
      </c>
      <c r="W122" s="571" t="s">
        <v>117</v>
      </c>
      <c r="X122" s="347" t="s">
        <v>139</v>
      </c>
      <c r="Y122" s="491" t="s">
        <v>159</v>
      </c>
      <c r="Z122" s="290" t="s">
        <v>160</v>
      </c>
      <c r="AA122" s="573" t="s">
        <v>11</v>
      </c>
      <c r="AB122" s="306" t="s">
        <v>161</v>
      </c>
      <c r="AC122" s="302">
        <v>21965.31</v>
      </c>
    </row>
    <row r="123" spans="1:36" ht="15.75" customHeight="1" thickBot="1" x14ac:dyDescent="0.3">
      <c r="A123" s="267"/>
      <c r="B123" s="268"/>
      <c r="C123" s="268"/>
      <c r="D123" s="268"/>
      <c r="E123" s="268"/>
      <c r="F123" s="269"/>
      <c r="G123" s="204"/>
      <c r="K123" s="270"/>
      <c r="L123" s="273"/>
      <c r="M123" s="273"/>
      <c r="N123" s="273"/>
      <c r="O123" s="273"/>
      <c r="P123" s="273"/>
      <c r="Q123" s="273"/>
      <c r="R123" s="273"/>
      <c r="S123" s="204"/>
      <c r="V123" s="575"/>
      <c r="W123" s="572"/>
      <c r="X123" s="399" t="s">
        <v>162</v>
      </c>
      <c r="Y123" s="468"/>
      <c r="Z123" s="247"/>
      <c r="AA123" s="574"/>
      <c r="AB123" s="323"/>
      <c r="AC123" s="108"/>
    </row>
    <row r="124" spans="1:36" ht="15.75" hidden="1" customHeight="1" thickBot="1" x14ac:dyDescent="0.3">
      <c r="A124" s="201"/>
      <c r="B124" s="202"/>
      <c r="C124" s="202"/>
      <c r="D124" s="202"/>
      <c r="E124" s="202"/>
      <c r="F124" s="203"/>
      <c r="G124" s="204"/>
      <c r="K124" s="206">
        <v>1</v>
      </c>
      <c r="L124" s="207" t="s">
        <v>117</v>
      </c>
      <c r="M124" s="208"/>
      <c r="N124" s="207"/>
      <c r="O124" s="194"/>
      <c r="P124" s="26"/>
      <c r="Q124" s="27"/>
      <c r="R124" s="209"/>
      <c r="S124" s="210"/>
      <c r="V124" s="559">
        <v>2</v>
      </c>
      <c r="W124" s="571" t="s">
        <v>117</v>
      </c>
      <c r="X124" s="290"/>
      <c r="Y124" s="491"/>
      <c r="Z124" s="475"/>
      <c r="AA124" s="573"/>
      <c r="AB124" s="306"/>
      <c r="AC124" s="322"/>
    </row>
    <row r="125" spans="1:36" ht="15.75" hidden="1" customHeight="1" thickBot="1" x14ac:dyDescent="0.3">
      <c r="A125" s="201"/>
      <c r="B125" s="202"/>
      <c r="C125" s="202"/>
      <c r="D125" s="202"/>
      <c r="E125" s="202"/>
      <c r="F125" s="203"/>
      <c r="G125" s="204"/>
      <c r="K125" s="206">
        <v>2</v>
      </c>
      <c r="L125" s="207" t="s">
        <v>117</v>
      </c>
      <c r="M125" s="208"/>
      <c r="N125" s="207"/>
      <c r="O125" s="207"/>
      <c r="P125" s="26"/>
      <c r="Q125" s="27"/>
      <c r="R125" s="38"/>
      <c r="S125" s="211"/>
      <c r="V125" s="560"/>
      <c r="W125" s="572"/>
      <c r="X125" s="247"/>
      <c r="Y125" s="468"/>
      <c r="Z125" s="474"/>
      <c r="AA125" s="574"/>
      <c r="AB125" s="323"/>
      <c r="AC125" s="324"/>
    </row>
    <row r="126" spans="1:36" ht="15.75" customHeight="1" thickBot="1" x14ac:dyDescent="0.3">
      <c r="A126" s="201"/>
      <c r="B126" s="202"/>
      <c r="C126" s="202"/>
      <c r="D126" s="202"/>
      <c r="E126" s="202"/>
      <c r="F126" s="203"/>
      <c r="G126" s="204"/>
      <c r="K126" s="206">
        <v>1</v>
      </c>
      <c r="L126" s="207" t="s">
        <v>117</v>
      </c>
      <c r="M126" s="208"/>
      <c r="N126" s="207"/>
      <c r="O126" s="207"/>
      <c r="P126" s="212"/>
      <c r="Q126" s="27"/>
      <c r="R126" s="38"/>
      <c r="S126" s="211"/>
      <c r="V126" s="206"/>
      <c r="W126" s="230"/>
      <c r="X126" s="223"/>
      <c r="Y126" s="26"/>
      <c r="Z126" s="26"/>
      <c r="AA126" s="27"/>
      <c r="AB126" s="38"/>
      <c r="AC126" s="224"/>
      <c r="AJ126" t="s">
        <v>120</v>
      </c>
    </row>
    <row r="127" spans="1:36" ht="15.75" customHeight="1" thickBot="1" x14ac:dyDescent="0.3">
      <c r="A127" s="201"/>
      <c r="B127" s="202"/>
      <c r="C127" s="202"/>
      <c r="D127" s="202"/>
      <c r="E127" s="202"/>
      <c r="F127" s="203"/>
      <c r="G127" s="204"/>
      <c r="K127" s="568" t="s">
        <v>27</v>
      </c>
      <c r="L127" s="569"/>
      <c r="M127" s="569"/>
      <c r="N127" s="569"/>
      <c r="O127" s="569"/>
      <c r="P127" s="569"/>
      <c r="Q127" s="569"/>
      <c r="R127" s="570"/>
      <c r="S127" s="227">
        <f>S124+S125+S126</f>
        <v>0</v>
      </c>
      <c r="V127" s="556" t="s">
        <v>27</v>
      </c>
      <c r="W127" s="557"/>
      <c r="X127" s="557"/>
      <c r="Y127" s="557"/>
      <c r="Z127" s="557"/>
      <c r="AA127" s="557"/>
      <c r="AB127" s="557"/>
      <c r="AC127" s="19">
        <f>AC124+AC125+AC126+AC122</f>
        <v>21965.31</v>
      </c>
    </row>
    <row r="128" spans="1:36" ht="15.75" thickBot="1" x14ac:dyDescent="0.3">
      <c r="A128" s="561" t="s">
        <v>20</v>
      </c>
      <c r="B128" s="562"/>
      <c r="C128" s="562"/>
      <c r="D128" s="562"/>
      <c r="E128" s="562"/>
      <c r="F128" s="563"/>
      <c r="G128" s="60" t="e">
        <f>G20+#REF!+G35+G49+G55+G121</f>
        <v>#REF!</v>
      </c>
      <c r="K128" s="561" t="s">
        <v>20</v>
      </c>
      <c r="L128" s="562"/>
      <c r="M128" s="562"/>
      <c r="N128" s="562"/>
      <c r="O128" s="562"/>
      <c r="P128" s="562"/>
      <c r="Q128" s="562"/>
      <c r="R128" s="563"/>
      <c r="S128" s="60" t="e">
        <f>S20+#REF!+S35+S49+S55+S121+S127</f>
        <v>#REF!</v>
      </c>
      <c r="V128" s="553" t="s">
        <v>20</v>
      </c>
      <c r="W128" s="554"/>
      <c r="X128" s="554"/>
      <c r="Y128" s="554"/>
      <c r="Z128" s="554"/>
      <c r="AA128" s="554"/>
      <c r="AB128" s="555"/>
      <c r="AC128" s="19">
        <f>AC20++AC35+AC49+AC55+AC121+AC127+AC40</f>
        <v>2012781.83</v>
      </c>
    </row>
    <row r="129" spans="1:31" x14ac:dyDescent="0.25">
      <c r="A129" s="55"/>
      <c r="B129" s="55"/>
      <c r="C129" s="55"/>
      <c r="D129" s="55"/>
      <c r="E129" s="55"/>
      <c r="F129" s="55"/>
      <c r="G129" s="50"/>
    </row>
    <row r="130" spans="1:31" x14ac:dyDescent="0.25">
      <c r="AC130" s="81"/>
    </row>
    <row r="131" spans="1:31" x14ac:dyDescent="0.25">
      <c r="AC131" s="81"/>
    </row>
    <row r="132" spans="1:31" x14ac:dyDescent="0.25">
      <c r="AC132" s="81"/>
    </row>
    <row r="133" spans="1:31" x14ac:dyDescent="0.25">
      <c r="AC133" s="81"/>
    </row>
    <row r="136" spans="1:31" x14ac:dyDescent="0.25">
      <c r="D136" s="65"/>
      <c r="E136" s="8"/>
    </row>
    <row r="138" spans="1:31" x14ac:dyDescent="0.25">
      <c r="D138" s="20" t="s">
        <v>76</v>
      </c>
      <c r="E138" s="20" t="s">
        <v>76</v>
      </c>
      <c r="F138" s="20"/>
      <c r="I138" s="16" t="s">
        <v>16</v>
      </c>
    </row>
    <row r="139" spans="1:31" x14ac:dyDescent="0.25">
      <c r="D139" s="20"/>
      <c r="E139" s="20"/>
      <c r="F139" s="20"/>
      <c r="I139" s="16"/>
    </row>
    <row r="140" spans="1:31" ht="15.75" thickBot="1" x14ac:dyDescent="0.3">
      <c r="B140" s="609" t="s">
        <v>24</v>
      </c>
      <c r="C140" s="609"/>
      <c r="D140" s="609"/>
      <c r="E140" s="609"/>
      <c r="F140" s="609"/>
      <c r="G140" s="609"/>
      <c r="H140" s="609"/>
      <c r="I140" s="609"/>
    </row>
    <row r="141" spans="1:31" ht="39" x14ac:dyDescent="0.25">
      <c r="A141" s="5" t="s">
        <v>1</v>
      </c>
      <c r="B141" s="2" t="s">
        <v>2</v>
      </c>
      <c r="C141" s="158" t="s">
        <v>73</v>
      </c>
      <c r="D141" s="158"/>
      <c r="E141" s="2" t="s">
        <v>3</v>
      </c>
      <c r="F141" s="3" t="s">
        <v>4</v>
      </c>
      <c r="G141" s="3" t="s">
        <v>15</v>
      </c>
      <c r="H141" s="3" t="s">
        <v>5</v>
      </c>
      <c r="I141" s="10" t="s">
        <v>12</v>
      </c>
    </row>
    <row r="142" spans="1:31" ht="15.75" thickBot="1" x14ac:dyDescent="0.3">
      <c r="A142" s="25" t="s">
        <v>6</v>
      </c>
      <c r="B142" s="95"/>
      <c r="C142" s="95"/>
      <c r="D142" s="95"/>
      <c r="E142" s="95"/>
      <c r="F142" s="95" t="s">
        <v>7</v>
      </c>
      <c r="G142" s="95" t="s">
        <v>14</v>
      </c>
      <c r="H142" s="95" t="s">
        <v>8</v>
      </c>
      <c r="I142" s="96" t="s">
        <v>10</v>
      </c>
    </row>
    <row r="143" spans="1:31" x14ac:dyDescent="0.25">
      <c r="A143" s="111">
        <v>1</v>
      </c>
      <c r="B143" s="148" t="s">
        <v>69</v>
      </c>
      <c r="C143" s="57" t="s">
        <v>38</v>
      </c>
      <c r="D143" s="21" t="s">
        <v>0</v>
      </c>
      <c r="E143" s="22" t="str">
        <f>UPPER(D143)</f>
        <v>GENTIANA</v>
      </c>
      <c r="F143" s="24" t="s">
        <v>39</v>
      </c>
      <c r="G143" s="22" t="s">
        <v>11</v>
      </c>
      <c r="H143" s="86" t="s">
        <v>77</v>
      </c>
      <c r="I143" s="32">
        <v>7935.35</v>
      </c>
      <c r="AE143" t="s">
        <v>120</v>
      </c>
    </row>
    <row r="144" spans="1:31" ht="15.75" thickBot="1" x14ac:dyDescent="0.3">
      <c r="A144" s="164"/>
      <c r="B144" s="113"/>
      <c r="C144" s="63" t="s">
        <v>40</v>
      </c>
      <c r="D144" s="35"/>
      <c r="E144" s="34" t="str">
        <f>UPPER(D144)</f>
        <v/>
      </c>
      <c r="F144" s="114"/>
      <c r="G144" s="33" t="s">
        <v>78</v>
      </c>
      <c r="H144" s="62" t="s">
        <v>79</v>
      </c>
      <c r="I144" s="67">
        <v>20933.05</v>
      </c>
    </row>
    <row r="145" spans="1:9" x14ac:dyDescent="0.25">
      <c r="A145" s="120"/>
      <c r="B145" s="157"/>
      <c r="C145" s="157"/>
      <c r="D145" s="9"/>
      <c r="E145" s="8"/>
      <c r="F145" s="161"/>
      <c r="G145" s="104"/>
      <c r="H145" s="162"/>
      <c r="I145" s="163"/>
    </row>
    <row r="146" spans="1:9" x14ac:dyDescent="0.25">
      <c r="A146" s="120"/>
      <c r="B146" s="118"/>
      <c r="C146" s="118"/>
      <c r="D146" s="7"/>
      <c r="E146" s="7"/>
      <c r="F146" s="99"/>
      <c r="G146" s="66"/>
      <c r="H146" s="92"/>
      <c r="I146" s="98"/>
    </row>
    <row r="147" spans="1:9" x14ac:dyDescent="0.25">
      <c r="A147" s="120"/>
      <c r="B147" s="117"/>
      <c r="C147" s="117"/>
      <c r="D147" s="9"/>
      <c r="E147" s="9"/>
      <c r="F147" s="9"/>
      <c r="G147" s="66"/>
      <c r="H147" s="92"/>
      <c r="I147" s="98"/>
    </row>
    <row r="148" spans="1:9" ht="15.75" thickBot="1" x14ac:dyDescent="0.3">
      <c r="A148" s="95"/>
      <c r="B148" s="117"/>
      <c r="C148" s="117"/>
      <c r="D148" s="9"/>
      <c r="E148" s="9"/>
      <c r="F148" s="88"/>
      <c r="G148" s="124"/>
      <c r="H148" s="123"/>
      <c r="I148" s="80"/>
    </row>
    <row r="149" spans="1:9" ht="15.75" thickBot="1" x14ac:dyDescent="0.3">
      <c r="A149" s="595" t="s">
        <v>19</v>
      </c>
      <c r="B149" s="596"/>
      <c r="C149" s="596"/>
      <c r="D149" s="596"/>
      <c r="E149" s="596"/>
      <c r="F149" s="596"/>
      <c r="G149" s="596"/>
      <c r="H149" s="597"/>
      <c r="I149" s="106">
        <f>SUM(I143:I148)</f>
        <v>28868.400000000001</v>
      </c>
    </row>
    <row r="150" spans="1:9" x14ac:dyDescent="0.25">
      <c r="A150" s="12">
        <v>1</v>
      </c>
      <c r="B150" s="151" t="s">
        <v>70</v>
      </c>
      <c r="C150" s="57" t="s">
        <v>38</v>
      </c>
      <c r="D150" s="24" t="s">
        <v>21</v>
      </c>
      <c r="E150" s="22" t="s">
        <v>37</v>
      </c>
      <c r="F150" s="43" t="s">
        <v>41</v>
      </c>
      <c r="G150" s="83" t="s">
        <v>11</v>
      </c>
      <c r="H150" s="46" t="s">
        <v>88</v>
      </c>
      <c r="I150" s="44">
        <v>15028.41</v>
      </c>
    </row>
    <row r="151" spans="1:9" x14ac:dyDescent="0.25">
      <c r="A151" s="121"/>
      <c r="B151" s="61"/>
      <c r="C151" s="61"/>
      <c r="D151" s="8"/>
      <c r="E151" s="9"/>
      <c r="F151" s="8"/>
      <c r="G151" s="7" t="s">
        <v>11</v>
      </c>
      <c r="H151" s="37" t="s">
        <v>89</v>
      </c>
      <c r="I151" s="137">
        <v>5254.03</v>
      </c>
    </row>
    <row r="152" spans="1:9" x14ac:dyDescent="0.25">
      <c r="A152" s="121"/>
      <c r="B152" s="61"/>
      <c r="C152" s="61"/>
      <c r="D152" s="8"/>
      <c r="E152" s="9"/>
      <c r="F152" s="8"/>
      <c r="G152" s="7" t="s">
        <v>11</v>
      </c>
      <c r="H152" s="37" t="s">
        <v>90</v>
      </c>
      <c r="I152" s="137">
        <v>14162.68</v>
      </c>
    </row>
    <row r="153" spans="1:9" x14ac:dyDescent="0.25">
      <c r="A153" s="121"/>
      <c r="B153" s="61"/>
      <c r="C153" s="61"/>
      <c r="D153" s="8"/>
      <c r="E153" s="9"/>
      <c r="F153" s="8"/>
      <c r="G153" s="7" t="s">
        <v>11</v>
      </c>
      <c r="H153" s="37" t="s">
        <v>91</v>
      </c>
      <c r="I153" s="137">
        <v>8625.26</v>
      </c>
    </row>
    <row r="154" spans="1:9" ht="15.75" thickBot="1" x14ac:dyDescent="0.3">
      <c r="A154" s="89"/>
      <c r="B154" s="34"/>
      <c r="C154" s="34"/>
      <c r="D154" s="35"/>
      <c r="E154" s="34"/>
      <c r="F154" s="35"/>
      <c r="G154" s="33" t="s">
        <v>11</v>
      </c>
      <c r="H154" s="30" t="s">
        <v>92</v>
      </c>
      <c r="I154" s="93">
        <v>22484.87</v>
      </c>
    </row>
    <row r="155" spans="1:9" x14ac:dyDescent="0.25">
      <c r="A155" s="167">
        <v>2</v>
      </c>
      <c r="B155" s="150" t="s">
        <v>70</v>
      </c>
      <c r="C155" s="61" t="s">
        <v>38</v>
      </c>
      <c r="D155" s="166" t="s">
        <v>17</v>
      </c>
      <c r="E155" s="179" t="str">
        <f>UPPER(D155)</f>
        <v>ANDISIMA</v>
      </c>
      <c r="F155" s="65" t="s">
        <v>81</v>
      </c>
      <c r="G155" s="180" t="s">
        <v>11</v>
      </c>
      <c r="H155" s="153" t="s">
        <v>82</v>
      </c>
      <c r="I155" s="181">
        <v>58724.23</v>
      </c>
    </row>
    <row r="156" spans="1:9" ht="15.75" thickBot="1" x14ac:dyDescent="0.3">
      <c r="A156" s="79"/>
      <c r="B156" s="48"/>
      <c r="C156" s="48"/>
      <c r="D156" s="35"/>
      <c r="E156" s="170" t="str">
        <f t="shared" ref="E156:E168" si="0">UPPER(D156)</f>
        <v/>
      </c>
      <c r="F156" s="70"/>
      <c r="G156" s="165" t="s">
        <v>11</v>
      </c>
      <c r="H156" s="30" t="s">
        <v>83</v>
      </c>
      <c r="I156" s="171">
        <v>6977.32</v>
      </c>
    </row>
    <row r="157" spans="1:9" ht="15.75" thickBot="1" x14ac:dyDescent="0.3">
      <c r="A157" s="167">
        <v>3</v>
      </c>
      <c r="B157" s="150" t="s">
        <v>70</v>
      </c>
      <c r="C157" s="117"/>
      <c r="D157" s="8" t="s">
        <v>35</v>
      </c>
      <c r="E157" s="166"/>
      <c r="F157" s="9"/>
      <c r="G157" s="9"/>
      <c r="H157" s="168"/>
      <c r="I157" s="100"/>
    </row>
    <row r="158" spans="1:9" ht="15.75" thickBot="1" x14ac:dyDescent="0.3">
      <c r="A158" s="79"/>
      <c r="B158" s="34"/>
      <c r="C158" s="35"/>
      <c r="D158" s="35"/>
      <c r="E158" s="52"/>
      <c r="F158" s="34"/>
      <c r="G158" s="33"/>
      <c r="H158" s="62"/>
      <c r="I158" s="80"/>
    </row>
    <row r="159" spans="1:9" ht="15.75" thickBot="1" x14ac:dyDescent="0.3">
      <c r="A159" s="29">
        <v>3</v>
      </c>
      <c r="B159" s="151" t="s">
        <v>70</v>
      </c>
      <c r="C159" s="57" t="s">
        <v>38</v>
      </c>
      <c r="D159" s="122" t="s">
        <v>29</v>
      </c>
      <c r="E159" s="52" t="str">
        <f t="shared" si="0"/>
        <v>APOSTOL</v>
      </c>
      <c r="F159" s="43" t="s">
        <v>84</v>
      </c>
      <c r="G159" s="51" t="s">
        <v>11</v>
      </c>
      <c r="H159" s="59" t="s">
        <v>85</v>
      </c>
      <c r="I159" s="172">
        <v>28000</v>
      </c>
    </row>
    <row r="160" spans="1:9" ht="45.75" thickBot="1" x14ac:dyDescent="0.3">
      <c r="A160" s="175">
        <v>4</v>
      </c>
      <c r="B160" s="176" t="s">
        <v>70</v>
      </c>
      <c r="C160" s="177" t="s">
        <v>87</v>
      </c>
      <c r="D160" s="178" t="s">
        <v>30</v>
      </c>
      <c r="E160" s="178" t="str">
        <f t="shared" si="0"/>
        <v>ASKLEPIOS SRL</v>
      </c>
      <c r="F160" s="78" t="s">
        <v>47</v>
      </c>
      <c r="G160" s="27" t="s">
        <v>11</v>
      </c>
      <c r="H160" s="38" t="s">
        <v>86</v>
      </c>
      <c r="I160" s="69">
        <v>50875.99</v>
      </c>
    </row>
    <row r="161" spans="1:9" ht="15.75" thickBot="1" x14ac:dyDescent="0.3">
      <c r="A161" s="173">
        <v>6</v>
      </c>
      <c r="B161" s="150" t="s">
        <v>70</v>
      </c>
      <c r="C161" s="9"/>
      <c r="D161" s="9" t="s">
        <v>36</v>
      </c>
      <c r="E161" s="166"/>
      <c r="F161" s="39"/>
      <c r="G161" s="75"/>
      <c r="H161" s="47"/>
      <c r="I161" s="182"/>
    </row>
    <row r="162" spans="1:9" x14ac:dyDescent="0.25">
      <c r="A162" s="29">
        <v>5</v>
      </c>
      <c r="B162" s="151" t="s">
        <v>70</v>
      </c>
      <c r="C162" s="57" t="s">
        <v>38</v>
      </c>
      <c r="D162" s="24" t="s">
        <v>0</v>
      </c>
      <c r="E162" s="122" t="str">
        <f t="shared" si="0"/>
        <v>GENTIANA</v>
      </c>
      <c r="F162" s="154" t="s">
        <v>93</v>
      </c>
      <c r="G162" s="24" t="s">
        <v>11</v>
      </c>
      <c r="H162" s="23" t="s">
        <v>79</v>
      </c>
      <c r="I162" s="169">
        <v>162337.99</v>
      </c>
    </row>
    <row r="163" spans="1:9" ht="15.75" thickBot="1" x14ac:dyDescent="0.3">
      <c r="A163" s="15"/>
      <c r="B163" s="34"/>
      <c r="C163" s="63" t="s">
        <v>94</v>
      </c>
      <c r="D163" s="35"/>
      <c r="E163" s="170" t="str">
        <f t="shared" si="0"/>
        <v/>
      </c>
      <c r="F163" s="70"/>
      <c r="G163" s="33"/>
      <c r="H163" s="30"/>
      <c r="I163" s="93"/>
    </row>
    <row r="164" spans="1:9" ht="15.75" thickBot="1" x14ac:dyDescent="0.3">
      <c r="A164" s="14">
        <v>8</v>
      </c>
      <c r="B164" s="150" t="s">
        <v>70</v>
      </c>
      <c r="C164" s="117"/>
      <c r="D164" s="8" t="s">
        <v>22</v>
      </c>
      <c r="E164" s="166"/>
      <c r="F164" s="9"/>
      <c r="G164" s="65"/>
      <c r="H164" s="97"/>
      <c r="I164" s="125"/>
    </row>
    <row r="165" spans="1:9" ht="15.75" thickBot="1" x14ac:dyDescent="0.3">
      <c r="A165" s="14"/>
      <c r="B165" s="9"/>
      <c r="C165" s="9"/>
      <c r="D165" s="9"/>
      <c r="E165" s="52"/>
      <c r="F165" s="65"/>
      <c r="G165" s="7"/>
      <c r="H165" s="97"/>
      <c r="I165" s="125"/>
    </row>
    <row r="166" spans="1:9" ht="15.75" thickBot="1" x14ac:dyDescent="0.3">
      <c r="A166" s="15"/>
      <c r="B166" s="34"/>
      <c r="C166" s="34"/>
      <c r="D166" s="34"/>
      <c r="E166" s="52"/>
      <c r="F166" s="70"/>
      <c r="G166" s="7"/>
      <c r="H166" s="97"/>
      <c r="I166" s="125"/>
    </row>
    <row r="167" spans="1:9" ht="15.75" thickBot="1" x14ac:dyDescent="0.3">
      <c r="A167" s="14">
        <v>6</v>
      </c>
      <c r="B167" s="151" t="s">
        <v>70</v>
      </c>
      <c r="C167" s="126" t="s">
        <v>38</v>
      </c>
      <c r="D167" s="22" t="s">
        <v>28</v>
      </c>
      <c r="E167" s="52" t="str">
        <f t="shared" si="0"/>
        <v>LUMILEVA FARM</v>
      </c>
      <c r="F167" s="21" t="s">
        <v>48</v>
      </c>
      <c r="G167" s="77" t="s">
        <v>9</v>
      </c>
      <c r="H167" s="23" t="s">
        <v>95</v>
      </c>
      <c r="I167" s="101">
        <v>31532.41</v>
      </c>
    </row>
    <row r="168" spans="1:9" ht="15.75" thickBot="1" x14ac:dyDescent="0.3">
      <c r="A168" s="17">
        <v>7</v>
      </c>
      <c r="B168" s="176" t="s">
        <v>70</v>
      </c>
      <c r="C168" s="127" t="s">
        <v>38</v>
      </c>
      <c r="D168" s="18" t="s">
        <v>23</v>
      </c>
      <c r="E168" s="194" t="str">
        <f t="shared" si="0"/>
        <v>HERACLEUM SRL</v>
      </c>
      <c r="F168" s="27" t="s">
        <v>49</v>
      </c>
      <c r="G168" s="195" t="s">
        <v>11</v>
      </c>
      <c r="H168" s="38" t="s">
        <v>96</v>
      </c>
      <c r="I168" s="56">
        <v>16589</v>
      </c>
    </row>
    <row r="169" spans="1:9" ht="15.75" thickBot="1" x14ac:dyDescent="0.3">
      <c r="A169" s="17"/>
      <c r="B169" s="151"/>
      <c r="C169" s="126"/>
      <c r="D169" s="24"/>
      <c r="E169" s="52"/>
      <c r="F169" s="22"/>
      <c r="G169" s="183"/>
      <c r="H169" s="58"/>
      <c r="I169" s="184"/>
    </row>
    <row r="170" spans="1:9" ht="15.75" thickBot="1" x14ac:dyDescent="0.3">
      <c r="A170" s="29"/>
      <c r="B170" s="151"/>
      <c r="C170" s="57"/>
      <c r="D170" s="77"/>
      <c r="E170" s="52"/>
      <c r="F170" s="77"/>
      <c r="G170" s="77"/>
      <c r="H170" s="45"/>
      <c r="I170" s="109"/>
    </row>
    <row r="171" spans="1:9" ht="15.75" thickBot="1" x14ac:dyDescent="0.3">
      <c r="A171" s="14"/>
      <c r="B171" s="9"/>
      <c r="C171" s="9"/>
      <c r="D171" s="9"/>
      <c r="E171" s="52"/>
      <c r="F171" s="9"/>
      <c r="G171" s="128"/>
      <c r="H171" s="36"/>
      <c r="I171" s="98"/>
    </row>
    <row r="172" spans="1:9" ht="15.75" thickBot="1" x14ac:dyDescent="0.3">
      <c r="A172" s="14"/>
      <c r="B172" s="9"/>
      <c r="C172" s="9"/>
      <c r="D172" s="9"/>
      <c r="E172" s="52"/>
      <c r="F172" s="9"/>
      <c r="G172" s="128"/>
      <c r="H172" s="36"/>
      <c r="I172" s="98"/>
    </row>
    <row r="173" spans="1:9" ht="15.75" thickBot="1" x14ac:dyDescent="0.3">
      <c r="A173" s="14"/>
      <c r="B173" s="9"/>
      <c r="C173" s="9"/>
      <c r="D173" s="9"/>
      <c r="E173" s="52"/>
      <c r="F173" s="9"/>
      <c r="G173" s="128"/>
      <c r="H173" s="36"/>
      <c r="I173" s="98"/>
    </row>
    <row r="174" spans="1:9" ht="15.75" thickBot="1" x14ac:dyDescent="0.3">
      <c r="A174" s="15"/>
      <c r="B174" s="34"/>
      <c r="C174" s="34"/>
      <c r="D174" s="34"/>
      <c r="E174" s="52"/>
      <c r="F174" s="34"/>
      <c r="G174" s="94"/>
      <c r="H174" s="30"/>
      <c r="I174" s="80"/>
    </row>
    <row r="175" spans="1:9" ht="15.75" thickBot="1" x14ac:dyDescent="0.3">
      <c r="A175" s="598" t="s">
        <v>80</v>
      </c>
      <c r="B175" s="599"/>
      <c r="C175" s="599"/>
      <c r="D175" s="599"/>
      <c r="E175" s="599"/>
      <c r="F175" s="599"/>
      <c r="G175" s="599"/>
      <c r="H175" s="600"/>
      <c r="I175" s="60">
        <f>SUM(I150:I174)</f>
        <v>420592.19</v>
      </c>
    </row>
    <row r="176" spans="1:9" ht="30.75" thickBot="1" x14ac:dyDescent="0.3">
      <c r="A176" s="7">
        <v>1</v>
      </c>
      <c r="B176" s="152" t="s">
        <v>71</v>
      </c>
      <c r="C176" s="76" t="s">
        <v>38</v>
      </c>
      <c r="D176" s="49" t="s">
        <v>18</v>
      </c>
      <c r="E176" s="159" t="s">
        <v>98</v>
      </c>
      <c r="F176" s="24" t="s">
        <v>43</v>
      </c>
      <c r="G176" s="22" t="s">
        <v>9</v>
      </c>
      <c r="H176" s="154" t="s">
        <v>97</v>
      </c>
      <c r="I176" s="101">
        <v>27061.48</v>
      </c>
    </row>
    <row r="177" spans="1:9" ht="30" x14ac:dyDescent="0.25">
      <c r="A177" s="501">
        <v>2</v>
      </c>
      <c r="B177" s="152" t="s">
        <v>71</v>
      </c>
      <c r="C177" s="76" t="s">
        <v>38</v>
      </c>
      <c r="D177" s="159"/>
      <c r="E177" s="186" t="s">
        <v>75</v>
      </c>
      <c r="F177" s="43" t="s">
        <v>42</v>
      </c>
      <c r="G177" s="83" t="s">
        <v>9</v>
      </c>
      <c r="H177" s="46" t="s">
        <v>99</v>
      </c>
      <c r="I177" s="68">
        <v>36161.11</v>
      </c>
    </row>
    <row r="178" spans="1:9" x14ac:dyDescent="0.25">
      <c r="A178" s="564"/>
      <c r="B178" s="129"/>
      <c r="C178" s="160"/>
      <c r="D178" s="135"/>
      <c r="E178" s="155"/>
      <c r="F178" s="39"/>
      <c r="G178" s="7" t="s">
        <v>11</v>
      </c>
      <c r="H178" s="36" t="s">
        <v>100</v>
      </c>
      <c r="I178" s="13">
        <v>20563.53</v>
      </c>
    </row>
    <row r="179" spans="1:9" ht="15.75" thickBot="1" x14ac:dyDescent="0.3">
      <c r="A179" s="502"/>
      <c r="B179" s="187"/>
      <c r="C179" s="188"/>
      <c r="D179" s="189"/>
      <c r="E179" s="190"/>
      <c r="F179" s="183"/>
      <c r="G179" s="33" t="s">
        <v>11</v>
      </c>
      <c r="H179" s="174" t="s">
        <v>101</v>
      </c>
      <c r="I179" s="149">
        <v>11690.71</v>
      </c>
    </row>
    <row r="180" spans="1:9" ht="15.75" thickBot="1" x14ac:dyDescent="0.3">
      <c r="A180" s="15"/>
      <c r="B180" s="185"/>
      <c r="C180" s="185"/>
      <c r="D180" s="34"/>
      <c r="E180" s="135"/>
      <c r="F180" s="35"/>
      <c r="G180" s="34"/>
      <c r="H180" s="174"/>
      <c r="I180" s="149"/>
    </row>
    <row r="181" spans="1:9" ht="15.75" thickBot="1" x14ac:dyDescent="0.3">
      <c r="A181" s="29"/>
      <c r="B181" s="53"/>
      <c r="C181" s="53"/>
      <c r="D181" s="27"/>
      <c r="E181" s="159"/>
      <c r="F181" s="26"/>
      <c r="G181" s="28"/>
      <c r="H181" s="38"/>
      <c r="I181" s="110"/>
    </row>
    <row r="182" spans="1:9" ht="15.75" thickBot="1" x14ac:dyDescent="0.3">
      <c r="A182" s="550" t="s">
        <v>13</v>
      </c>
      <c r="B182" s="551"/>
      <c r="C182" s="551"/>
      <c r="D182" s="551"/>
      <c r="E182" s="551"/>
      <c r="F182" s="551"/>
      <c r="G182" s="551"/>
      <c r="H182" s="552"/>
      <c r="I182" s="71">
        <f>SUM(I176:I181)</f>
        <v>95476.829999999987</v>
      </c>
    </row>
    <row r="183" spans="1:9" ht="15.75" thickBot="1" x14ac:dyDescent="0.3">
      <c r="A183" s="601">
        <v>1</v>
      </c>
      <c r="B183" s="603" t="s">
        <v>105</v>
      </c>
      <c r="C183" s="603" t="s">
        <v>104</v>
      </c>
      <c r="D183" s="156"/>
      <c r="E183" s="605"/>
      <c r="F183" s="154" t="s">
        <v>102</v>
      </c>
      <c r="G183" s="24" t="s">
        <v>11</v>
      </c>
      <c r="H183" s="23" t="s">
        <v>103</v>
      </c>
      <c r="I183" s="64">
        <v>10123.35</v>
      </c>
    </row>
    <row r="184" spans="1:9" ht="15.75" thickBot="1" x14ac:dyDescent="0.3">
      <c r="A184" s="602"/>
      <c r="B184" s="604"/>
      <c r="C184" s="604"/>
      <c r="D184" s="94"/>
      <c r="E184" s="486"/>
      <c r="F184" s="78"/>
      <c r="G184" s="18"/>
      <c r="H184" s="41"/>
      <c r="I184" s="56"/>
    </row>
    <row r="185" spans="1:9" ht="15.75" thickBot="1" x14ac:dyDescent="0.3">
      <c r="A185" s="606" t="s">
        <v>25</v>
      </c>
      <c r="B185" s="607"/>
      <c r="C185" s="607"/>
      <c r="D185" s="607"/>
      <c r="E185" s="607"/>
      <c r="F185" s="607"/>
      <c r="G185" s="607"/>
      <c r="H185" s="608"/>
      <c r="I185" s="196">
        <f>SUM(I183)</f>
        <v>10123.35</v>
      </c>
    </row>
    <row r="186" spans="1:9" ht="15.75" thickBot="1" x14ac:dyDescent="0.3">
      <c r="A186" s="583">
        <v>1</v>
      </c>
      <c r="B186" s="485" t="s">
        <v>72</v>
      </c>
      <c r="C186" s="587" t="s">
        <v>110</v>
      </c>
      <c r="D186" s="26" t="s">
        <v>32</v>
      </c>
      <c r="E186" s="475" t="s">
        <v>106</v>
      </c>
      <c r="F186" s="43" t="s">
        <v>44</v>
      </c>
      <c r="G186" s="21" t="s">
        <v>11</v>
      </c>
      <c r="H186" s="72" t="s">
        <v>107</v>
      </c>
      <c r="I186" s="198">
        <v>3593.14</v>
      </c>
    </row>
    <row r="187" spans="1:9" ht="15.75" thickBot="1" x14ac:dyDescent="0.3">
      <c r="A187" s="584"/>
      <c r="B187" s="478"/>
      <c r="C187" s="588"/>
      <c r="D187" s="24" t="s">
        <v>26</v>
      </c>
      <c r="E187" s="499"/>
      <c r="F187" s="131"/>
      <c r="G187" s="1" t="s">
        <v>11</v>
      </c>
      <c r="H187" s="36" t="s">
        <v>108</v>
      </c>
      <c r="I187" s="13">
        <v>13638.15</v>
      </c>
    </row>
    <row r="188" spans="1:9" ht="15.75" thickBot="1" x14ac:dyDescent="0.3">
      <c r="A188" s="585"/>
      <c r="B188" s="586"/>
      <c r="C188" s="589"/>
      <c r="D188" s="18" t="s">
        <v>0</v>
      </c>
      <c r="E188" s="474"/>
      <c r="F188" s="26"/>
      <c r="G188" s="34" t="s">
        <v>11</v>
      </c>
      <c r="H188" s="107" t="s">
        <v>109</v>
      </c>
      <c r="I188" s="149">
        <v>76384.22</v>
      </c>
    </row>
    <row r="189" spans="1:9" ht="15.75" thickBot="1" x14ac:dyDescent="0.3">
      <c r="A189" s="550" t="s">
        <v>45</v>
      </c>
      <c r="B189" s="551"/>
      <c r="C189" s="551"/>
      <c r="D189" s="551"/>
      <c r="E189" s="551"/>
      <c r="F189" s="551"/>
      <c r="G189" s="551"/>
      <c r="H189" s="552"/>
      <c r="I189" s="197">
        <f>I186+I187+I188</f>
        <v>93615.510000000009</v>
      </c>
    </row>
    <row r="190" spans="1:9" x14ac:dyDescent="0.25">
      <c r="A190" s="576">
        <v>1</v>
      </c>
      <c r="B190" s="509" t="s">
        <v>112</v>
      </c>
      <c r="C190" s="193" t="s">
        <v>74</v>
      </c>
      <c r="D190" s="83" t="s">
        <v>61</v>
      </c>
      <c r="E190" s="83" t="s">
        <v>116</v>
      </c>
      <c r="F190" s="83" t="s">
        <v>115</v>
      </c>
      <c r="G190" s="83" t="s">
        <v>11</v>
      </c>
      <c r="H190" s="83" t="s">
        <v>113</v>
      </c>
      <c r="I190" s="199">
        <v>10865.77</v>
      </c>
    </row>
    <row r="191" spans="1:9" x14ac:dyDescent="0.25">
      <c r="A191" s="577"/>
      <c r="B191" s="498"/>
      <c r="C191" s="1" t="s">
        <v>111</v>
      </c>
      <c r="D191" s="1"/>
      <c r="E191" s="1"/>
      <c r="F191" s="1"/>
      <c r="G191" s="1" t="s">
        <v>11</v>
      </c>
      <c r="H191" s="1" t="s">
        <v>114</v>
      </c>
      <c r="I191" s="200">
        <v>14652.72</v>
      </c>
    </row>
    <row r="192" spans="1:9" x14ac:dyDescent="0.25">
      <c r="A192" s="577"/>
      <c r="B192" s="498"/>
      <c r="C192" s="134"/>
      <c r="D192" s="1"/>
      <c r="E192" s="1"/>
      <c r="F192" s="1"/>
      <c r="G192" s="1"/>
      <c r="H192" s="92"/>
      <c r="I192" s="13"/>
    </row>
    <row r="193" spans="1:9" x14ac:dyDescent="0.25">
      <c r="A193" s="577"/>
      <c r="B193" s="498"/>
      <c r="C193" s="134"/>
      <c r="D193" s="1"/>
      <c r="E193" s="1"/>
      <c r="F193" s="1"/>
      <c r="G193" s="1"/>
      <c r="H193" s="92"/>
      <c r="I193" s="13"/>
    </row>
    <row r="194" spans="1:9" ht="15.75" thickBot="1" x14ac:dyDescent="0.3">
      <c r="A194" s="578"/>
      <c r="B194" s="510"/>
      <c r="C194" s="147"/>
      <c r="D194" s="147"/>
      <c r="E194" s="147"/>
      <c r="F194" s="147"/>
      <c r="G194" s="33"/>
      <c r="H194" s="62"/>
      <c r="I194" s="67"/>
    </row>
    <row r="195" spans="1:9" ht="15.75" thickBot="1" x14ac:dyDescent="0.3">
      <c r="A195" s="561" t="s">
        <v>68</v>
      </c>
      <c r="B195" s="590"/>
      <c r="C195" s="590"/>
      <c r="D195" s="590"/>
      <c r="E195" s="590"/>
      <c r="F195" s="590"/>
      <c r="G195" s="590"/>
      <c r="H195" s="591"/>
      <c r="I195" s="142">
        <f>I190+I191+I192+I193+I194</f>
        <v>25518.489999999998</v>
      </c>
    </row>
    <row r="196" spans="1:9" ht="15.75" thickBot="1" x14ac:dyDescent="0.3">
      <c r="A196" s="561" t="s">
        <v>20</v>
      </c>
      <c r="B196" s="562"/>
      <c r="C196" s="562"/>
      <c r="D196" s="562"/>
      <c r="E196" s="562"/>
      <c r="F196" s="562"/>
      <c r="G196" s="562"/>
      <c r="H196" s="563"/>
      <c r="I196" s="60">
        <f>I149+I175+I182+I185+I189+I195</f>
        <v>674194.77</v>
      </c>
    </row>
  </sheetData>
  <mergeCells count="167">
    <mergeCell ref="V56:V58"/>
    <mergeCell ref="V49:AB49"/>
    <mergeCell ref="AA65:AA66"/>
    <mergeCell ref="V65:V67"/>
    <mergeCell ref="W65:W67"/>
    <mergeCell ref="W68:W70"/>
    <mergeCell ref="V68:V70"/>
    <mergeCell ref="V71:V72"/>
    <mergeCell ref="W56:W58"/>
    <mergeCell ref="W62:W64"/>
    <mergeCell ref="A55:F55"/>
    <mergeCell ref="K55:R55"/>
    <mergeCell ref="K44:K48"/>
    <mergeCell ref="L44:L48"/>
    <mergeCell ref="M44:M48"/>
    <mergeCell ref="O44:O48"/>
    <mergeCell ref="O52:O54"/>
    <mergeCell ref="L52:L54"/>
    <mergeCell ref="M52:M54"/>
    <mergeCell ref="K52:K54"/>
    <mergeCell ref="K50:K51"/>
    <mergeCell ref="L50:L51"/>
    <mergeCell ref="M50:M51"/>
    <mergeCell ref="O50:O51"/>
    <mergeCell ref="K49:R49"/>
    <mergeCell ref="A49:F49"/>
    <mergeCell ref="B5:G5"/>
    <mergeCell ref="A20:F20"/>
    <mergeCell ref="A35:F35"/>
    <mergeCell ref="L5:S5"/>
    <mergeCell ref="K20:R20"/>
    <mergeCell ref="W18:W19"/>
    <mergeCell ref="V18:V19"/>
    <mergeCell ref="W5:AC5"/>
    <mergeCell ref="K35:R35"/>
    <mergeCell ref="V35:AB35"/>
    <mergeCell ref="V20:AB20"/>
    <mergeCell ref="K26:K34"/>
    <mergeCell ref="X18:X19"/>
    <mergeCell ref="W14:W15"/>
    <mergeCell ref="V14:V15"/>
    <mergeCell ref="V16:V17"/>
    <mergeCell ref="W8:W11"/>
    <mergeCell ref="W16:W17"/>
    <mergeCell ref="Y16:Y17"/>
    <mergeCell ref="X24:X25"/>
    <mergeCell ref="V12:V13"/>
    <mergeCell ref="W12:W13"/>
    <mergeCell ref="Z16:Z17"/>
    <mergeCell ref="AA27:AA28"/>
    <mergeCell ref="A196:H196"/>
    <mergeCell ref="A186:A188"/>
    <mergeCell ref="B186:B188"/>
    <mergeCell ref="C186:C188"/>
    <mergeCell ref="E186:E188"/>
    <mergeCell ref="A189:H189"/>
    <mergeCell ref="A195:H195"/>
    <mergeCell ref="L71:L120"/>
    <mergeCell ref="V82:V84"/>
    <mergeCell ref="A149:H149"/>
    <mergeCell ref="V85:V86"/>
    <mergeCell ref="A175:H175"/>
    <mergeCell ref="V116:V117"/>
    <mergeCell ref="A190:A194"/>
    <mergeCell ref="B190:B194"/>
    <mergeCell ref="A183:A184"/>
    <mergeCell ref="B183:B184"/>
    <mergeCell ref="C183:C184"/>
    <mergeCell ref="E183:E184"/>
    <mergeCell ref="A185:H185"/>
    <mergeCell ref="B140:I140"/>
    <mergeCell ref="V128:AB128"/>
    <mergeCell ref="Y122:Y123"/>
    <mergeCell ref="AA122:AA123"/>
    <mergeCell ref="W116:W117"/>
    <mergeCell ref="W87:W88"/>
    <mergeCell ref="W108:W109"/>
    <mergeCell ref="W110:W111"/>
    <mergeCell ref="W96:W97"/>
    <mergeCell ref="AA118:AA119"/>
    <mergeCell ref="W112:W113"/>
    <mergeCell ref="W114:W115"/>
    <mergeCell ref="AA116:AA117"/>
    <mergeCell ref="W89:W95"/>
    <mergeCell ref="W100:W101"/>
    <mergeCell ref="W106:W107"/>
    <mergeCell ref="AC118:AC119"/>
    <mergeCell ref="A182:H182"/>
    <mergeCell ref="V121:AB121"/>
    <mergeCell ref="V127:AB127"/>
    <mergeCell ref="AB118:AB119"/>
    <mergeCell ref="V124:V125"/>
    <mergeCell ref="A128:F128"/>
    <mergeCell ref="A177:A179"/>
    <mergeCell ref="A121:F121"/>
    <mergeCell ref="K121:R121"/>
    <mergeCell ref="K128:R128"/>
    <mergeCell ref="K127:R127"/>
    <mergeCell ref="W124:W125"/>
    <mergeCell ref="Y124:Y125"/>
    <mergeCell ref="AA124:AA125"/>
    <mergeCell ref="V122:V123"/>
    <mergeCell ref="K71:K120"/>
    <mergeCell ref="V77:V79"/>
    <mergeCell ref="W122:W123"/>
    <mergeCell ref="Z124:Z125"/>
    <mergeCell ref="V80:V81"/>
    <mergeCell ref="AC85:AC86"/>
    <mergeCell ref="W71:W72"/>
    <mergeCell ref="W118:W119"/>
    <mergeCell ref="W85:W86"/>
    <mergeCell ref="AA104:AA105"/>
    <mergeCell ref="AF38:AF39"/>
    <mergeCell ref="AB56:AB57"/>
    <mergeCell ref="AC56:AC57"/>
    <mergeCell ref="AA73:AA74"/>
    <mergeCell ref="X90:X94"/>
    <mergeCell ref="AA75:AA76"/>
    <mergeCell ref="AB75:AB76"/>
    <mergeCell ref="AC75:AC76"/>
    <mergeCell ref="AB85:AB86"/>
    <mergeCell ref="X60:X61"/>
    <mergeCell ref="Z85:Z86"/>
    <mergeCell ref="X83:X84"/>
    <mergeCell ref="Y82:Y84"/>
    <mergeCell ref="AA85:AA86"/>
    <mergeCell ref="AB100:AB101"/>
    <mergeCell ref="W104:W105"/>
    <mergeCell ref="W102:W103"/>
    <mergeCell ref="AA100:AA101"/>
    <mergeCell ref="Z82:Z84"/>
    <mergeCell ref="W82:W83"/>
    <mergeCell ref="W77:W79"/>
    <mergeCell ref="W80:W81"/>
    <mergeCell ref="AA8:AA9"/>
    <mergeCell ref="AB8:AB9"/>
    <mergeCell ref="AC8:AC9"/>
    <mergeCell ref="AA12:AA13"/>
    <mergeCell ref="AB12:AB13"/>
    <mergeCell ref="AC12:AC13"/>
    <mergeCell ref="AA14:AA15"/>
    <mergeCell ref="AB14:AB15"/>
    <mergeCell ref="AC14:AC15"/>
    <mergeCell ref="V36:V37"/>
    <mergeCell ref="W36:W37"/>
    <mergeCell ref="X36:X37"/>
    <mergeCell ref="W59:W61"/>
    <mergeCell ref="AC100:AC101"/>
    <mergeCell ref="AA106:AA107"/>
    <mergeCell ref="AB106:AB107"/>
    <mergeCell ref="AC106:AC107"/>
    <mergeCell ref="AA102:AA103"/>
    <mergeCell ref="AB102:AB103"/>
    <mergeCell ref="AC102:AC103"/>
    <mergeCell ref="AA38:AA39"/>
    <mergeCell ref="V38:V39"/>
    <mergeCell ref="V44:V45"/>
    <mergeCell ref="AA44:AA45"/>
    <mergeCell ref="AB44:AB45"/>
    <mergeCell ref="AC44:AC45"/>
    <mergeCell ref="AA50:AA51"/>
    <mergeCell ref="AA56:AA57"/>
    <mergeCell ref="W73:W74"/>
    <mergeCell ref="W75:W76"/>
    <mergeCell ref="V50:V54"/>
    <mergeCell ref="V55:AB55"/>
    <mergeCell ref="W44:W48"/>
  </mergeCells>
  <pageMargins left="3.937007874015748E-2" right="3.937007874015748E-2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2020-07-13T12:16:38Z</cp:lastPrinted>
  <dcterms:created xsi:type="dcterms:W3CDTF">2018-07-04T12:33:56Z</dcterms:created>
  <dcterms:modified xsi:type="dcterms:W3CDTF">2020-07-14T10:00:53Z</dcterms:modified>
</cp:coreProperties>
</file>